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065" windowHeight="12075" activeTab="0"/>
  </bookViews>
  <sheets>
    <sheet name="свод" sheetId="1" r:id="rId1"/>
  </sheets>
  <definedNames>
    <definedName name="_xlnm.Print_Area" localSheetId="0">'свод'!$A$1:$G$342</definedName>
  </definedNames>
  <calcPr fullCalcOnLoad="1"/>
</workbook>
</file>

<file path=xl/sharedStrings.xml><?xml version="1.0" encoding="utf-8"?>
<sst xmlns="http://schemas.openxmlformats.org/spreadsheetml/2006/main" count="382" uniqueCount="65">
  <si>
    <t>Информация о среднемесячной заработной плате работников муниципальных учреждений по ведомству "Образование" за 2014 год по территории г. Нефтеюганск</t>
  </si>
  <si>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</si>
  <si>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</si>
  <si>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</si>
  <si>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Примечание к максимально начисленной заработной плате 1го работника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</si>
  <si>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</si>
  <si>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</si>
  <si>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</si>
  <si>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</si>
  <si>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Максимальная начисленная заработная плата 1го работника</t>
  </si>
  <si>
    <t>Всего по муниципальному образованию</t>
  </si>
  <si>
    <t>Январь</t>
  </si>
  <si>
    <t>в том числе единовременная выплата на оздоровление к отпуску</t>
  </si>
  <si>
    <t>0701 "Дошкольные образовательные учреждения (без учета школ-детских садов)"</t>
  </si>
  <si>
    <t>ДС №1</t>
  </si>
  <si>
    <t>ДС №2</t>
  </si>
  <si>
    <t>ДС №5</t>
  </si>
  <si>
    <t>ДС №6</t>
  </si>
  <si>
    <t>ДС №7</t>
  </si>
  <si>
    <t xml:space="preserve"> </t>
  </si>
  <si>
    <t>ДС №9</t>
  </si>
  <si>
    <t>ДС №10</t>
  </si>
  <si>
    <t>ДС №12</t>
  </si>
  <si>
    <t>ДС №13</t>
  </si>
  <si>
    <t>ДС №14</t>
  </si>
  <si>
    <t>ДС №17</t>
  </si>
  <si>
    <t>ДС №18</t>
  </si>
  <si>
    <t>ДС №20</t>
  </si>
  <si>
    <t>ДС №25</t>
  </si>
  <si>
    <t>ДС №26</t>
  </si>
  <si>
    <t>ДС №32</t>
  </si>
  <si>
    <t>0702 "Школы (включая школы-сады, вечерние (сменные) школы)"</t>
  </si>
  <si>
    <t xml:space="preserve">   в том числе единовременная выплата на оздоровление к отпуску    </t>
  </si>
  <si>
    <t>СОШ №1</t>
  </si>
  <si>
    <t>СОШ №2</t>
  </si>
  <si>
    <t>СОШ №3</t>
  </si>
  <si>
    <t>СОКШ №4</t>
  </si>
  <si>
    <t>СОШ №5</t>
  </si>
  <si>
    <t>СОШ №6</t>
  </si>
  <si>
    <t>СОШ №7</t>
  </si>
  <si>
    <t>СОШ №8</t>
  </si>
  <si>
    <t>СОШ №9</t>
  </si>
  <si>
    <t>СОШ №10</t>
  </si>
  <si>
    <t>СОШ №13</t>
  </si>
  <si>
    <t>СОШ №14</t>
  </si>
  <si>
    <t>Лицей №1</t>
  </si>
  <si>
    <t>Сообщество</t>
  </si>
  <si>
    <t>НШ-ДС №4</t>
  </si>
  <si>
    <t>НШ-ДС №15</t>
  </si>
  <si>
    <t>НШ-ДС №24</t>
  </si>
  <si>
    <t>ДЮСШ №2</t>
  </si>
  <si>
    <t>ЦДОД "Поиск"</t>
  </si>
  <si>
    <t>ДДТ</t>
  </si>
  <si>
    <t>ЦДОД</t>
  </si>
  <si>
    <t>Февраль</t>
  </si>
  <si>
    <t>Март</t>
  </si>
  <si>
    <t>1квартал 2014</t>
  </si>
  <si>
    <t>0702 "Учреждения дополнительного образования детей"</t>
  </si>
  <si>
    <t>Апрель</t>
  </si>
  <si>
    <t>Май</t>
  </si>
  <si>
    <t>Июнь</t>
  </si>
  <si>
    <t>ДС №16</t>
  </si>
  <si>
    <t>1 полугодие 2014</t>
  </si>
  <si>
    <t>Июль</t>
  </si>
  <si>
    <t>Август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</si>
</sst>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/>
      <protection/>
    </xf>
    <xf numFmtId="164" fontId="6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/>
      <protection/>
    </xf>
    <xf numFmtId="164" fontId="5" fillId="0" borderId="10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165" fontId="3" fillId="0" borderId="10" xfId="52" applyNumberFormat="1" applyFont="1" applyFill="1" applyBorder="1" applyAlignment="1">
      <alignment horizontal="center"/>
      <protection/>
    </xf>
    <xf numFmtId="165" fontId="3" fillId="0" borderId="13" xfId="52" applyNumberFormat="1" applyFont="1" applyFill="1" applyBorder="1" applyAlignment="1">
      <alignment horizontal="center"/>
      <protection/>
    </xf>
    <xf numFmtId="0" fontId="3" fillId="0" borderId="0" xfId="52" applyFont="1" applyFill="1" applyBorder="1">
      <alignment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164" fontId="5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3" fontId="3" fillId="0" borderId="10" xfId="52" applyNumberFormat="1" applyFont="1" applyFill="1" applyBorder="1" applyAlignment="1">
      <alignment horizontal="center" vertical="center"/>
      <protection/>
    </xf>
    <xf numFmtId="165" fontId="3" fillId="0" borderId="10" xfId="52" applyNumberFormat="1" applyFont="1" applyFill="1" applyBorder="1" applyAlignment="1">
      <alignment horizontal="center" vertical="center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wrapText="1"/>
      <protection/>
    </xf>
    <xf numFmtId="4" fontId="7" fillId="0" borderId="10" xfId="0" applyNumberFormat="1" applyFont="1" applyFill="1" applyBorder="1" applyAlignment="1">
      <alignment horizontal="center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wrapText="1"/>
      <protection/>
    </xf>
    <xf numFmtId="0" fontId="3" fillId="0" borderId="0" xfId="52" applyFont="1" applyFill="1" applyAlignment="1">
      <alignment horizontal="left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tabSelected="1" view="pageBreakPreview" zoomScaleSheetLayoutView="100" zoomScalePageLayoutView="0" workbookViewId="0" topLeftCell="A5">
      <selection activeCell="C358" sqref="C358"/>
    </sheetView>
  </sheetViews>
  <sheetFormatPr defaultColWidth="9.140625" defaultRowHeight="15"/>
  <cols>
    <col min="1" max="1" width="12.57421875" style="0" customWidth="1"/>
    <col min="2" max="2" width="12.140625" style="0" customWidth="1"/>
    <col min="3" max="3" width="14.421875" style="0" customWidth="1"/>
    <col min="4" max="4" width="12.421875" style="0" customWidth="1"/>
    <col min="5" max="5" width="13.00390625" style="0" customWidth="1"/>
    <col min="6" max="6" width="15.7109375" style="0" customWidth="1"/>
    <col min="7" max="7" width="28.8515625" style="0" customWidth="1"/>
  </cols>
  <sheetData>
    <row r="1" spans="1:13" ht="38.25" customHeight="1">
      <c r="A1" s="33" t="s">
        <v>0</v>
      </c>
      <c r="B1" s="33"/>
      <c r="C1" s="33"/>
      <c r="D1" s="33"/>
      <c r="E1" s="33"/>
      <c r="F1" s="33"/>
      <c r="G1" s="33"/>
      <c r="H1" s="2"/>
      <c r="I1" s="2"/>
      <c r="J1" s="2"/>
      <c r="K1" s="2"/>
      <c r="L1" s="2"/>
      <c r="M1" s="2"/>
    </row>
    <row r="2" spans="1:13" ht="15">
      <c r="A2" s="34"/>
      <c r="B2" s="34"/>
      <c r="C2" s="34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1.5" customHeight="1">
      <c r="A3" s="35" t="s">
        <v>1</v>
      </c>
      <c r="B3" s="35" t="s">
        <v>2</v>
      </c>
      <c r="C3" s="38" t="s">
        <v>3</v>
      </c>
      <c r="D3" s="39"/>
      <c r="E3" s="39"/>
      <c r="F3" s="40"/>
      <c r="G3" s="35" t="s">
        <v>4</v>
      </c>
      <c r="H3" s="1"/>
      <c r="I3" s="1"/>
      <c r="J3" s="1"/>
      <c r="K3" s="1"/>
      <c r="L3" s="1"/>
      <c r="M3" s="1"/>
    </row>
    <row r="4" spans="1:13" ht="15">
      <c r="A4" s="36"/>
      <c r="B4" s="36"/>
      <c r="C4" s="35" t="s">
        <v>5</v>
      </c>
      <c r="D4" s="35" t="s">
        <v>6</v>
      </c>
      <c r="E4" s="38" t="s">
        <v>7</v>
      </c>
      <c r="F4" s="40"/>
      <c r="G4" s="36"/>
      <c r="H4" s="1"/>
      <c r="I4" s="1"/>
      <c r="J4" s="1"/>
      <c r="K4" s="1"/>
      <c r="L4" s="1"/>
      <c r="M4" s="1"/>
    </row>
    <row r="5" spans="1:13" ht="61.5" customHeight="1">
      <c r="A5" s="37"/>
      <c r="B5" s="37"/>
      <c r="C5" s="37"/>
      <c r="D5" s="37"/>
      <c r="E5" s="4" t="s">
        <v>8</v>
      </c>
      <c r="F5" s="4" t="s">
        <v>9</v>
      </c>
      <c r="G5" s="37"/>
      <c r="H5" s="1"/>
      <c r="I5" s="1"/>
      <c r="J5" s="1"/>
      <c r="K5" s="1"/>
      <c r="L5" s="1"/>
      <c r="M5" s="1"/>
    </row>
    <row r="6" spans="1:13" ht="15" hidden="1">
      <c r="A6" s="29" t="s">
        <v>10</v>
      </c>
      <c r="B6" s="30"/>
      <c r="C6" s="30"/>
      <c r="D6" s="30"/>
      <c r="E6" s="30"/>
      <c r="F6" s="30"/>
      <c r="G6" s="31"/>
      <c r="H6" s="1"/>
      <c r="I6" s="1"/>
      <c r="J6" s="1"/>
      <c r="K6" s="1"/>
      <c r="L6" s="1"/>
      <c r="M6" s="1"/>
    </row>
    <row r="7" spans="1:13" ht="39" customHeight="1" hidden="1">
      <c r="A7" s="5" t="s">
        <v>11</v>
      </c>
      <c r="B7" s="11">
        <f>B18+B158+B303</f>
        <v>2710.9</v>
      </c>
      <c r="C7" s="11">
        <f>C18+C158+C303</f>
        <v>92009.325</v>
      </c>
      <c r="D7" s="11">
        <f>C7/B7*1000</f>
        <v>33940.50868715187</v>
      </c>
      <c r="E7" s="12">
        <f>MIN(E18,E158,E303)</f>
        <v>11.601</v>
      </c>
      <c r="F7" s="12">
        <f>MAX(F18,F158,F303)</f>
        <v>113.923</v>
      </c>
      <c r="G7" s="22" t="s">
        <v>12</v>
      </c>
      <c r="H7" s="1"/>
      <c r="I7" s="1"/>
      <c r="J7" s="1"/>
      <c r="K7" s="1"/>
      <c r="L7" s="1"/>
      <c r="M7" s="1"/>
    </row>
    <row r="8" spans="1:13" ht="39" customHeight="1" hidden="1">
      <c r="A8" s="5" t="s">
        <v>54</v>
      </c>
      <c r="B8" s="11">
        <f>B35+B176+B308</f>
        <v>2740</v>
      </c>
      <c r="C8" s="11">
        <f>C35+C176+C308</f>
        <v>118528.19199999998</v>
      </c>
      <c r="D8" s="11">
        <f>C8/B8*1000</f>
        <v>43258.46423357663</v>
      </c>
      <c r="E8" s="12">
        <f>MIN(E35,E176,E308)</f>
        <v>12.218</v>
      </c>
      <c r="F8" s="12">
        <f>MAX(F35,F176,F308)</f>
        <v>127.96</v>
      </c>
      <c r="G8" s="22" t="s">
        <v>12</v>
      </c>
      <c r="H8" s="1"/>
      <c r="I8" s="1"/>
      <c r="J8" s="1"/>
      <c r="K8" s="1"/>
      <c r="L8" s="1"/>
      <c r="M8" s="1"/>
    </row>
    <row r="9" spans="1:13" ht="39" customHeight="1" hidden="1">
      <c r="A9" s="5" t="s">
        <v>55</v>
      </c>
      <c r="B9" s="11">
        <f>B52+B194+B313</f>
        <v>2735</v>
      </c>
      <c r="C9" s="11">
        <f>C52+C194+C313</f>
        <v>98034.10399999999</v>
      </c>
      <c r="D9" s="11">
        <f>C9/B9*1000</f>
        <v>35844.27934186471</v>
      </c>
      <c r="E9" s="12">
        <f>MIN(E52,E194,E313)</f>
        <v>12.219</v>
      </c>
      <c r="F9" s="12">
        <f>MAX(F52,F194,F313)</f>
        <v>126.93</v>
      </c>
      <c r="G9" s="22" t="s">
        <v>12</v>
      </c>
      <c r="H9" s="1"/>
      <c r="I9" s="1"/>
      <c r="J9" s="1"/>
      <c r="K9" s="1"/>
      <c r="L9" s="1"/>
      <c r="M9" s="1"/>
    </row>
    <row r="10" spans="1:13" ht="39" customHeight="1" hidden="1">
      <c r="A10" s="27" t="s">
        <v>56</v>
      </c>
      <c r="B10" s="11">
        <f>(B7+B8+B9)/3</f>
        <v>2728.633333333333</v>
      </c>
      <c r="C10" s="11">
        <f>C7+C8+C9</f>
        <v>308571.621</v>
      </c>
      <c r="D10" s="11">
        <f>C10/B10/3*1000</f>
        <v>37695.50336554319</v>
      </c>
      <c r="E10" s="12">
        <f>MIN(E7:E9)</f>
        <v>11.601</v>
      </c>
      <c r="F10" s="12">
        <f>MAX(F7:F9)</f>
        <v>127.96</v>
      </c>
      <c r="G10" s="22" t="s">
        <v>12</v>
      </c>
      <c r="H10" s="1"/>
      <c r="I10" s="1"/>
      <c r="J10" s="1"/>
      <c r="K10" s="1"/>
      <c r="L10" s="1"/>
      <c r="M10" s="1"/>
    </row>
    <row r="11" spans="1:13" ht="39" customHeight="1" hidden="1">
      <c r="A11" s="5" t="s">
        <v>58</v>
      </c>
      <c r="B11" s="11">
        <f>B69+B212+B318</f>
        <v>2745</v>
      </c>
      <c r="C11" s="11">
        <f>C69+C212+C318</f>
        <v>155039.373</v>
      </c>
      <c r="D11" s="11">
        <f>C11/B11*1000</f>
        <v>56480.64590163934</v>
      </c>
      <c r="E11" s="12">
        <f>MIN(E69,E212,E318)</f>
        <v>12.219</v>
      </c>
      <c r="F11" s="12">
        <f>MAX(F69,F212,F318)</f>
        <v>163.6</v>
      </c>
      <c r="G11" s="22" t="s">
        <v>12</v>
      </c>
      <c r="H11" s="1"/>
      <c r="I11" s="1"/>
      <c r="J11" s="1"/>
      <c r="K11" s="1"/>
      <c r="L11" s="1"/>
      <c r="M11" s="1"/>
    </row>
    <row r="12" spans="1:13" ht="39" customHeight="1" hidden="1">
      <c r="A12" s="5" t="s">
        <v>59</v>
      </c>
      <c r="B12" s="11">
        <f>B86+B230+B323</f>
        <v>2738</v>
      </c>
      <c r="C12" s="11">
        <f>C86+C230+C323</f>
        <v>162527.665</v>
      </c>
      <c r="D12" s="11">
        <f>C12/B12*1000</f>
        <v>59359.99452154858</v>
      </c>
      <c r="E12" s="12">
        <f>MIN(E86,D230,E323)</f>
        <v>13.362</v>
      </c>
      <c r="F12" s="12">
        <f>MAX(F86,F230,F323)</f>
        <v>200.6</v>
      </c>
      <c r="G12" s="22" t="s">
        <v>12</v>
      </c>
      <c r="H12" s="1"/>
      <c r="I12" s="1"/>
      <c r="J12" s="1"/>
      <c r="K12" s="1"/>
      <c r="L12" s="1"/>
      <c r="M12" s="1"/>
    </row>
    <row r="13" spans="1:13" ht="39" customHeight="1" hidden="1">
      <c r="A13" s="5" t="s">
        <v>60</v>
      </c>
      <c r="B13" s="11">
        <f>B103+B248+B328</f>
        <v>2735</v>
      </c>
      <c r="C13" s="11">
        <f>C103+C248+C328</f>
        <v>120107.01299999999</v>
      </c>
      <c r="D13" s="11">
        <f>C13/B13*1000</f>
        <v>43914.81279707495</v>
      </c>
      <c r="E13" s="12">
        <f>MIN(E103,E248,E328)</f>
        <v>13.015</v>
      </c>
      <c r="F13" s="12">
        <f>MAX(F103,F248,F328)</f>
        <v>208.9</v>
      </c>
      <c r="G13" s="22" t="s">
        <v>12</v>
      </c>
      <c r="H13" s="1"/>
      <c r="I13" s="1"/>
      <c r="J13" s="1"/>
      <c r="K13" s="1"/>
      <c r="L13" s="1"/>
      <c r="M13" s="1"/>
    </row>
    <row r="14" spans="1:13" ht="39" customHeight="1" hidden="1">
      <c r="A14" s="27" t="s">
        <v>62</v>
      </c>
      <c r="B14" s="11">
        <f>(B11+B12+B13)/3</f>
        <v>2739.3333333333335</v>
      </c>
      <c r="C14" s="11">
        <f>(C11+C12+C13)</f>
        <v>437674.051</v>
      </c>
      <c r="D14" s="11">
        <f>C14/B14*1000/3</f>
        <v>53257.97651496714</v>
      </c>
      <c r="E14" s="12">
        <v>12.219</v>
      </c>
      <c r="F14" s="12">
        <v>208.9</v>
      </c>
      <c r="G14" s="22" t="s">
        <v>12</v>
      </c>
      <c r="H14" s="1"/>
      <c r="I14" s="1"/>
      <c r="J14" s="1"/>
      <c r="K14" s="1"/>
      <c r="L14" s="1"/>
      <c r="M14" s="1"/>
    </row>
    <row r="15" spans="1:13" ht="39" customHeight="1" hidden="1">
      <c r="A15" s="27" t="s">
        <v>63</v>
      </c>
      <c r="B15" s="11">
        <f>B121+B266+B333</f>
        <v>2729</v>
      </c>
      <c r="C15" s="11">
        <f>C121+C266+C333</f>
        <v>104787.72</v>
      </c>
      <c r="D15" s="11">
        <f>C15/B15*1000</f>
        <v>38397.84536460242</v>
      </c>
      <c r="E15" s="12">
        <f>MIN(E121,E266,E333)</f>
        <v>12.218</v>
      </c>
      <c r="F15" s="12">
        <f>MAX(F121,F266,F333)</f>
        <v>230.826</v>
      </c>
      <c r="G15" s="22" t="s">
        <v>12</v>
      </c>
      <c r="H15" s="1"/>
      <c r="I15" s="1"/>
      <c r="J15" s="1"/>
      <c r="K15" s="1"/>
      <c r="L15" s="1"/>
      <c r="M15" s="1"/>
    </row>
    <row r="16" spans="1:13" ht="39" customHeight="1" hidden="1">
      <c r="A16" s="27" t="s">
        <v>64</v>
      </c>
      <c r="B16" s="11">
        <f>B139+B284+B338</f>
        <v>2739</v>
      </c>
      <c r="C16" s="11">
        <f>C139+C284+C338</f>
        <v>94461.059</v>
      </c>
      <c r="D16" s="11">
        <f>C16/B16*1000</f>
        <v>34487.42570281124</v>
      </c>
      <c r="E16" s="12">
        <f>MIN(E139,E284,E338)</f>
        <v>12.292</v>
      </c>
      <c r="F16" s="12">
        <f>MAX(F139,F284,F338)</f>
        <v>207.855</v>
      </c>
      <c r="G16" s="22" t="s">
        <v>12</v>
      </c>
      <c r="H16" s="1"/>
      <c r="I16" s="1"/>
      <c r="J16" s="1"/>
      <c r="K16" s="1"/>
      <c r="L16" s="1"/>
      <c r="M16" s="1"/>
    </row>
    <row r="17" spans="1:13" ht="18.75" customHeight="1" hidden="1">
      <c r="A17" s="32" t="s">
        <v>13</v>
      </c>
      <c r="B17" s="32"/>
      <c r="C17" s="32"/>
      <c r="D17" s="32"/>
      <c r="E17" s="32"/>
      <c r="F17" s="32"/>
      <c r="G17" s="32"/>
      <c r="H17" s="1"/>
      <c r="I17" s="1"/>
      <c r="J17" s="1"/>
      <c r="K17" s="1"/>
      <c r="L17" s="1"/>
      <c r="M17" s="1"/>
    </row>
    <row r="18" spans="1:13" ht="41.25" customHeight="1" hidden="1">
      <c r="A18" s="7" t="s">
        <v>11</v>
      </c>
      <c r="B18" s="18">
        <f>SUM(B19:B34)</f>
        <v>1084</v>
      </c>
      <c r="C18" s="18">
        <f>SUM(C19:C34)</f>
        <v>31075.090000000004</v>
      </c>
      <c r="D18" s="18">
        <f>C18/B18*1000</f>
        <v>28667.05719557196</v>
      </c>
      <c r="E18" s="19">
        <f>MIN(E19:E34)</f>
        <v>12.148</v>
      </c>
      <c r="F18" s="19">
        <f>MAX(F19:F34)</f>
        <v>93.33</v>
      </c>
      <c r="G18" s="21" t="s">
        <v>12</v>
      </c>
      <c r="H18" s="1"/>
      <c r="I18" s="1"/>
      <c r="J18" s="1"/>
      <c r="K18" s="1"/>
      <c r="L18" s="1"/>
      <c r="M18" s="1"/>
    </row>
    <row r="19" spans="1:13" ht="15" hidden="1">
      <c r="A19" s="8" t="s">
        <v>14</v>
      </c>
      <c r="B19" s="23">
        <v>70</v>
      </c>
      <c r="C19" s="23">
        <v>1813.6</v>
      </c>
      <c r="D19" s="24">
        <f>C19/B19</f>
        <v>25.908571428571427</v>
      </c>
      <c r="E19" s="25">
        <v>14.673</v>
      </c>
      <c r="F19" s="25">
        <v>54.743</v>
      </c>
      <c r="G19" s="9"/>
      <c r="H19" s="1"/>
      <c r="I19" s="1"/>
      <c r="J19" s="1"/>
      <c r="K19" s="1"/>
      <c r="L19" s="1"/>
      <c r="M19" s="1"/>
    </row>
    <row r="20" spans="1:13" ht="15" hidden="1">
      <c r="A20" s="8" t="s">
        <v>15</v>
      </c>
      <c r="B20" s="23">
        <v>42</v>
      </c>
      <c r="C20" s="23">
        <v>1720.7</v>
      </c>
      <c r="D20" s="24">
        <f aca="true" t="shared" si="0" ref="D20:D34">C20/B20</f>
        <v>40.96904761904762</v>
      </c>
      <c r="E20" s="25">
        <v>13.552</v>
      </c>
      <c r="F20" s="25">
        <v>64.248</v>
      </c>
      <c r="G20" s="9"/>
      <c r="H20" s="1"/>
      <c r="I20" s="1"/>
      <c r="J20" s="1"/>
      <c r="K20" s="1"/>
      <c r="L20" s="1"/>
      <c r="M20" s="1"/>
    </row>
    <row r="21" spans="1:13" ht="15" hidden="1">
      <c r="A21" s="8" t="s">
        <v>16</v>
      </c>
      <c r="B21" s="23">
        <v>65</v>
      </c>
      <c r="C21" s="23">
        <v>1580.5</v>
      </c>
      <c r="D21" s="24">
        <f t="shared" si="0"/>
        <v>24.315384615384616</v>
      </c>
      <c r="E21" s="25">
        <v>13.407</v>
      </c>
      <c r="F21" s="25">
        <v>68.015</v>
      </c>
      <c r="G21" s="9"/>
      <c r="H21" s="1"/>
      <c r="I21" s="1"/>
      <c r="J21" s="1"/>
      <c r="K21" s="1"/>
      <c r="L21" s="1"/>
      <c r="M21" s="1"/>
    </row>
    <row r="22" spans="1:13" ht="15" hidden="1">
      <c r="A22" s="8" t="s">
        <v>17</v>
      </c>
      <c r="B22" s="23">
        <v>73</v>
      </c>
      <c r="C22" s="23">
        <v>1948.988</v>
      </c>
      <c r="D22" s="24">
        <f t="shared" si="0"/>
        <v>26.698465753424657</v>
      </c>
      <c r="E22" s="25">
        <v>13.9</v>
      </c>
      <c r="F22" s="25">
        <v>76.55</v>
      </c>
      <c r="G22" s="9"/>
      <c r="H22" s="1"/>
      <c r="I22" s="1"/>
      <c r="J22" s="1"/>
      <c r="K22" s="1"/>
      <c r="L22" s="1"/>
      <c r="M22" s="1"/>
    </row>
    <row r="23" spans="1:13" ht="15" hidden="1">
      <c r="A23" s="8" t="s">
        <v>18</v>
      </c>
      <c r="B23" s="23">
        <v>60</v>
      </c>
      <c r="C23" s="23">
        <v>1765</v>
      </c>
      <c r="D23" s="24">
        <f t="shared" si="0"/>
        <v>29.416666666666668</v>
      </c>
      <c r="E23" s="25">
        <v>12.823</v>
      </c>
      <c r="F23" s="25">
        <v>93.33</v>
      </c>
      <c r="G23" s="9"/>
      <c r="H23" s="1"/>
      <c r="I23" s="1"/>
      <c r="J23" s="3" t="s">
        <v>19</v>
      </c>
      <c r="K23" s="1"/>
      <c r="L23" s="1"/>
      <c r="M23" s="1"/>
    </row>
    <row r="24" spans="1:13" ht="15" hidden="1">
      <c r="A24" s="8" t="s">
        <v>20</v>
      </c>
      <c r="B24" s="23">
        <v>94</v>
      </c>
      <c r="C24" s="23">
        <v>2770.991</v>
      </c>
      <c r="D24" s="24">
        <f t="shared" si="0"/>
        <v>29.478627659574467</v>
      </c>
      <c r="E24" s="25">
        <v>16.244</v>
      </c>
      <c r="F24" s="25">
        <v>90.98</v>
      </c>
      <c r="G24" s="9"/>
      <c r="H24" s="1"/>
      <c r="I24" s="1"/>
      <c r="J24" s="1"/>
      <c r="K24" s="1"/>
      <c r="L24" s="1"/>
      <c r="M24" s="1"/>
    </row>
    <row r="25" spans="1:13" ht="15" hidden="1">
      <c r="A25" s="8" t="s">
        <v>21</v>
      </c>
      <c r="B25" s="23">
        <v>46</v>
      </c>
      <c r="C25" s="23">
        <v>1143.5</v>
      </c>
      <c r="D25" s="24">
        <f t="shared" si="0"/>
        <v>24.858695652173914</v>
      </c>
      <c r="E25" s="25">
        <v>14.914</v>
      </c>
      <c r="F25" s="25">
        <v>70.533</v>
      </c>
      <c r="G25" s="9"/>
      <c r="H25" s="1"/>
      <c r="I25" s="1"/>
      <c r="J25" s="1"/>
      <c r="K25" s="1"/>
      <c r="L25" s="1"/>
      <c r="M25" s="1"/>
    </row>
    <row r="26" spans="1:7" ht="15" hidden="1">
      <c r="A26" s="8" t="s">
        <v>22</v>
      </c>
      <c r="B26" s="23">
        <v>77</v>
      </c>
      <c r="C26" s="23">
        <v>2155.4</v>
      </c>
      <c r="D26" s="24">
        <f t="shared" si="0"/>
        <v>27.992207792207793</v>
      </c>
      <c r="E26" s="25">
        <v>12.673</v>
      </c>
      <c r="F26" s="25">
        <v>68.53</v>
      </c>
      <c r="G26" s="9"/>
    </row>
    <row r="27" spans="1:7" ht="15" hidden="1">
      <c r="A27" s="8" t="s">
        <v>23</v>
      </c>
      <c r="B27" s="23">
        <v>69</v>
      </c>
      <c r="C27" s="23">
        <v>2457.4</v>
      </c>
      <c r="D27" s="24">
        <f t="shared" si="0"/>
        <v>35.61449275362319</v>
      </c>
      <c r="E27" s="25">
        <v>12.582</v>
      </c>
      <c r="F27" s="25">
        <v>90.116</v>
      </c>
      <c r="G27" s="9"/>
    </row>
    <row r="28" spans="1:7" ht="15" hidden="1">
      <c r="A28" s="8" t="s">
        <v>24</v>
      </c>
      <c r="B28" s="23">
        <v>24</v>
      </c>
      <c r="C28" s="23">
        <v>666.8</v>
      </c>
      <c r="D28" s="24">
        <f t="shared" si="0"/>
        <v>27.78333333333333</v>
      </c>
      <c r="E28" s="25">
        <v>13.233</v>
      </c>
      <c r="F28" s="24">
        <v>67.487</v>
      </c>
      <c r="G28" s="9"/>
    </row>
    <row r="29" spans="1:7" ht="15" hidden="1">
      <c r="A29" s="8" t="s">
        <v>25</v>
      </c>
      <c r="B29" s="23">
        <v>66</v>
      </c>
      <c r="C29" s="23">
        <v>1808.6</v>
      </c>
      <c r="D29" s="24">
        <f t="shared" si="0"/>
        <v>27.403030303030302</v>
      </c>
      <c r="E29" s="25">
        <v>15.185</v>
      </c>
      <c r="F29" s="25">
        <v>73.721</v>
      </c>
      <c r="G29" s="9"/>
    </row>
    <row r="30" spans="1:7" ht="15" hidden="1">
      <c r="A30" s="8" t="s">
        <v>26</v>
      </c>
      <c r="B30" s="23">
        <v>72</v>
      </c>
      <c r="C30" s="23">
        <v>1976.9</v>
      </c>
      <c r="D30" s="24">
        <f t="shared" si="0"/>
        <v>27.456944444444446</v>
      </c>
      <c r="E30" s="25">
        <v>13.641</v>
      </c>
      <c r="F30" s="25">
        <v>72.038</v>
      </c>
      <c r="G30" s="9"/>
    </row>
    <row r="31" spans="1:7" ht="15" hidden="1">
      <c r="A31" s="8" t="s">
        <v>27</v>
      </c>
      <c r="B31" s="23">
        <v>76</v>
      </c>
      <c r="C31" s="23">
        <v>2076.479</v>
      </c>
      <c r="D31" s="24">
        <f t="shared" si="0"/>
        <v>27.322092105263156</v>
      </c>
      <c r="E31" s="25">
        <v>12.66</v>
      </c>
      <c r="F31" s="25">
        <v>87.547</v>
      </c>
      <c r="G31" s="9"/>
    </row>
    <row r="32" spans="1:7" ht="15" hidden="1">
      <c r="A32" s="8" t="s">
        <v>28</v>
      </c>
      <c r="B32" s="23">
        <v>77</v>
      </c>
      <c r="C32" s="23">
        <v>2244.2</v>
      </c>
      <c r="D32" s="24">
        <f t="shared" si="0"/>
        <v>29.145454545454545</v>
      </c>
      <c r="E32" s="25">
        <v>12.148</v>
      </c>
      <c r="F32" s="25">
        <v>78.189</v>
      </c>
      <c r="G32" s="9"/>
    </row>
    <row r="33" spans="1:7" ht="15" hidden="1">
      <c r="A33" s="8" t="s">
        <v>29</v>
      </c>
      <c r="B33" s="23">
        <v>92</v>
      </c>
      <c r="C33" s="23">
        <v>2714.272</v>
      </c>
      <c r="D33" s="24">
        <f t="shared" si="0"/>
        <v>29.50295652173913</v>
      </c>
      <c r="E33" s="25">
        <v>21.328</v>
      </c>
      <c r="F33" s="25">
        <v>73.738</v>
      </c>
      <c r="G33" s="9"/>
    </row>
    <row r="34" spans="1:7" ht="15" hidden="1">
      <c r="A34" s="8" t="s">
        <v>30</v>
      </c>
      <c r="B34" s="23">
        <v>81</v>
      </c>
      <c r="C34" s="23">
        <v>2231.76</v>
      </c>
      <c r="D34" s="24">
        <f t="shared" si="0"/>
        <v>27.552592592592596</v>
      </c>
      <c r="E34" s="25">
        <v>14.464</v>
      </c>
      <c r="F34" s="25">
        <v>55.131</v>
      </c>
      <c r="G34" s="9"/>
    </row>
    <row r="35" spans="1:7" ht="38.25" hidden="1">
      <c r="A35" s="7" t="s">
        <v>54</v>
      </c>
      <c r="B35" s="18">
        <f>B36+B37+B38+B39+B40+B41+B42+B43+B44+B45+B46+B47+B48+B49+B50+B51</f>
        <v>1124</v>
      </c>
      <c r="C35" s="18">
        <f>C36+C37+C38+C39+C40+C41+C42+C43+C44+C45+C46+C47+C48+C49+C50+C51</f>
        <v>31479.136000000006</v>
      </c>
      <c r="D35" s="18">
        <f>C35/B35*1000</f>
        <v>28006.348754448405</v>
      </c>
      <c r="E35" s="19">
        <f>MIN(E36:E51)</f>
        <v>12.66</v>
      </c>
      <c r="F35" s="19">
        <f>MAX(F36:F51)</f>
        <v>85.144</v>
      </c>
      <c r="G35" s="21" t="s">
        <v>12</v>
      </c>
    </row>
    <row r="36" spans="1:7" ht="15" hidden="1">
      <c r="A36" s="8" t="s">
        <v>14</v>
      </c>
      <c r="B36" s="23">
        <v>70</v>
      </c>
      <c r="C36" s="23">
        <v>1735.9</v>
      </c>
      <c r="D36" s="24">
        <f>C36/B36</f>
        <v>24.79857142857143</v>
      </c>
      <c r="E36" s="25">
        <v>14.805</v>
      </c>
      <c r="F36" s="25">
        <v>61.91</v>
      </c>
      <c r="G36" s="9"/>
    </row>
    <row r="37" spans="1:7" ht="15" hidden="1">
      <c r="A37" s="8" t="s">
        <v>15</v>
      </c>
      <c r="B37" s="23">
        <v>44</v>
      </c>
      <c r="C37" s="23">
        <v>1082.7</v>
      </c>
      <c r="D37" s="24">
        <f aca="true" t="shared" si="1" ref="D37:D51">C37/B37</f>
        <v>24.606818181818184</v>
      </c>
      <c r="E37" s="25">
        <v>14.264</v>
      </c>
      <c r="F37" s="25">
        <v>72.397</v>
      </c>
      <c r="G37" s="9"/>
    </row>
    <row r="38" spans="1:7" ht="15" hidden="1">
      <c r="A38" s="8" t="s">
        <v>16</v>
      </c>
      <c r="B38" s="23">
        <v>60</v>
      </c>
      <c r="C38" s="23">
        <v>1837.3</v>
      </c>
      <c r="D38" s="24">
        <f t="shared" si="1"/>
        <v>30.621666666666666</v>
      </c>
      <c r="E38" s="25">
        <v>14.337</v>
      </c>
      <c r="F38" s="25">
        <v>76.112</v>
      </c>
      <c r="G38" s="9"/>
    </row>
    <row r="39" spans="1:7" ht="15" hidden="1">
      <c r="A39" s="8" t="s">
        <v>17</v>
      </c>
      <c r="B39" s="23">
        <v>74</v>
      </c>
      <c r="C39" s="23">
        <v>1984.044</v>
      </c>
      <c r="D39" s="24">
        <f t="shared" si="1"/>
        <v>26.811405405405406</v>
      </c>
      <c r="E39" s="25">
        <v>14.1</v>
      </c>
      <c r="F39" s="25">
        <v>84.3</v>
      </c>
      <c r="G39" s="9"/>
    </row>
    <row r="40" spans="1:7" ht="15" hidden="1">
      <c r="A40" s="8" t="s">
        <v>18</v>
      </c>
      <c r="B40" s="23">
        <v>60</v>
      </c>
      <c r="C40" s="23">
        <v>1582.3</v>
      </c>
      <c r="D40" s="24">
        <f t="shared" si="1"/>
        <v>26.371666666666666</v>
      </c>
      <c r="E40" s="25">
        <v>13.505</v>
      </c>
      <c r="F40" s="25">
        <v>67.634</v>
      </c>
      <c r="G40" s="9"/>
    </row>
    <row r="41" spans="1:7" ht="15" hidden="1">
      <c r="A41" s="8" t="s">
        <v>20</v>
      </c>
      <c r="B41" s="23">
        <v>96</v>
      </c>
      <c r="C41" s="23">
        <v>2804.495</v>
      </c>
      <c r="D41" s="24">
        <f t="shared" si="1"/>
        <v>29.21348958333333</v>
      </c>
      <c r="E41" s="25">
        <v>12.866</v>
      </c>
      <c r="F41" s="25">
        <v>85.144</v>
      </c>
      <c r="G41" s="9"/>
    </row>
    <row r="42" spans="1:7" ht="15" hidden="1">
      <c r="A42" s="8" t="s">
        <v>21</v>
      </c>
      <c r="B42" s="23">
        <v>46</v>
      </c>
      <c r="C42" s="23">
        <v>1383.3</v>
      </c>
      <c r="D42" s="24">
        <f t="shared" si="1"/>
        <v>30.071739130434782</v>
      </c>
      <c r="E42" s="25">
        <v>14.585</v>
      </c>
      <c r="F42" s="25">
        <v>78.89</v>
      </c>
      <c r="G42" s="9"/>
    </row>
    <row r="43" spans="1:7" ht="15" hidden="1">
      <c r="A43" s="8" t="s">
        <v>22</v>
      </c>
      <c r="B43" s="23">
        <v>77</v>
      </c>
      <c r="C43" s="23">
        <v>1984.7</v>
      </c>
      <c r="D43" s="24">
        <f t="shared" si="1"/>
        <v>25.775324675324676</v>
      </c>
      <c r="E43" s="25">
        <v>12.874</v>
      </c>
      <c r="F43" s="25">
        <v>67.051</v>
      </c>
      <c r="G43" s="9"/>
    </row>
    <row r="44" spans="1:7" ht="15" hidden="1">
      <c r="A44" s="8" t="s">
        <v>23</v>
      </c>
      <c r="B44" s="23">
        <v>69</v>
      </c>
      <c r="C44" s="23">
        <v>2270.9</v>
      </c>
      <c r="D44" s="24">
        <f t="shared" si="1"/>
        <v>32.91159420289855</v>
      </c>
      <c r="E44" s="25">
        <v>13.894</v>
      </c>
      <c r="F44" s="25">
        <v>73.853</v>
      </c>
      <c r="G44" s="9"/>
    </row>
    <row r="45" spans="1:7" ht="15" hidden="1">
      <c r="A45" s="8" t="s">
        <v>24</v>
      </c>
      <c r="B45" s="23">
        <v>62</v>
      </c>
      <c r="C45" s="23">
        <v>1410.9</v>
      </c>
      <c r="D45" s="24">
        <f t="shared" si="1"/>
        <v>22.756451612903227</v>
      </c>
      <c r="E45" s="25">
        <v>13.097</v>
      </c>
      <c r="F45" s="24">
        <v>68.754</v>
      </c>
      <c r="G45" s="9"/>
    </row>
    <row r="46" spans="1:7" ht="15" hidden="1">
      <c r="A46" s="8" t="s">
        <v>25</v>
      </c>
      <c r="B46" s="23">
        <v>66</v>
      </c>
      <c r="C46" s="23">
        <v>1897.7</v>
      </c>
      <c r="D46" s="24">
        <f t="shared" si="1"/>
        <v>28.753030303030304</v>
      </c>
      <c r="E46" s="25">
        <v>15.206</v>
      </c>
      <c r="F46" s="25">
        <v>71.372</v>
      </c>
      <c r="G46" s="9"/>
    </row>
    <row r="47" spans="1:7" ht="15" hidden="1">
      <c r="A47" s="8" t="s">
        <v>26</v>
      </c>
      <c r="B47" s="23">
        <v>71</v>
      </c>
      <c r="C47" s="23">
        <v>2268</v>
      </c>
      <c r="D47" s="24">
        <f t="shared" si="1"/>
        <v>31.943661971830984</v>
      </c>
      <c r="E47" s="25">
        <v>13.837</v>
      </c>
      <c r="F47" s="25">
        <v>59.393</v>
      </c>
      <c r="G47" s="9"/>
    </row>
    <row r="48" spans="1:7" ht="15" hidden="1">
      <c r="A48" s="8" t="s">
        <v>27</v>
      </c>
      <c r="B48" s="23">
        <v>74</v>
      </c>
      <c r="C48" s="23">
        <v>2105.646</v>
      </c>
      <c r="D48" s="24">
        <f t="shared" si="1"/>
        <v>28.454675675675677</v>
      </c>
      <c r="E48" s="25">
        <v>12.66</v>
      </c>
      <c r="F48" s="25">
        <v>74.67</v>
      </c>
      <c r="G48" s="9"/>
    </row>
    <row r="49" spans="1:7" ht="15" hidden="1">
      <c r="A49" s="8" t="s">
        <v>28</v>
      </c>
      <c r="B49" s="23">
        <v>82</v>
      </c>
      <c r="C49" s="23">
        <v>2153.2</v>
      </c>
      <c r="D49" s="24">
        <f t="shared" si="1"/>
        <v>26.258536585365853</v>
      </c>
      <c r="E49" s="25">
        <v>13.482</v>
      </c>
      <c r="F49" s="25">
        <v>62.121</v>
      </c>
      <c r="G49" s="9"/>
    </row>
    <row r="50" spans="1:7" ht="15" hidden="1">
      <c r="A50" s="8" t="s">
        <v>29</v>
      </c>
      <c r="B50" s="23">
        <v>92</v>
      </c>
      <c r="C50" s="23">
        <v>2722.49</v>
      </c>
      <c r="D50" s="24">
        <f t="shared" si="1"/>
        <v>29.59228260869565</v>
      </c>
      <c r="E50" s="25">
        <v>18.481</v>
      </c>
      <c r="F50" s="25">
        <v>74.725</v>
      </c>
      <c r="G50" s="9"/>
    </row>
    <row r="51" spans="1:7" ht="15" hidden="1">
      <c r="A51" s="8" t="s">
        <v>30</v>
      </c>
      <c r="B51" s="23">
        <v>81</v>
      </c>
      <c r="C51" s="23">
        <v>2255.561</v>
      </c>
      <c r="D51" s="24">
        <f t="shared" si="1"/>
        <v>27.846432098765433</v>
      </c>
      <c r="E51" s="25">
        <v>14.78</v>
      </c>
      <c r="F51" s="25">
        <v>72.35</v>
      </c>
      <c r="G51" s="9"/>
    </row>
    <row r="52" spans="1:7" ht="38.25" hidden="1">
      <c r="A52" s="7" t="s">
        <v>55</v>
      </c>
      <c r="B52" s="18">
        <f>B53+B54+B55+B56+B57+B58+B59+B60+B61+B62+B63+B64+B65+B66+B67+B68</f>
        <v>1118</v>
      </c>
      <c r="C52" s="18">
        <f>C53+C54+C55+C56+C57+C58+C59+C60+C61+C62+C63+C64+C65+C66+C67+C68</f>
        <v>35184.433000000005</v>
      </c>
      <c r="D52" s="18">
        <f>C52/B52*1000</f>
        <v>31470.870304114495</v>
      </c>
      <c r="E52" s="19">
        <f>MIN(E53:E68)</f>
        <v>12.907</v>
      </c>
      <c r="F52" s="19">
        <f>MAX(F53:F68)</f>
        <v>91.938</v>
      </c>
      <c r="G52" s="21" t="s">
        <v>12</v>
      </c>
    </row>
    <row r="53" spans="1:7" ht="15" hidden="1">
      <c r="A53" s="8" t="s">
        <v>14</v>
      </c>
      <c r="B53" s="23">
        <v>69</v>
      </c>
      <c r="C53" s="23">
        <v>2072.8</v>
      </c>
      <c r="D53" s="24">
        <f>C53/B53</f>
        <v>30.04057971014493</v>
      </c>
      <c r="E53" s="25">
        <v>13.015</v>
      </c>
      <c r="F53" s="25">
        <v>50.676</v>
      </c>
      <c r="G53" s="9"/>
    </row>
    <row r="54" spans="1:7" ht="15" hidden="1">
      <c r="A54" s="8" t="s">
        <v>15</v>
      </c>
      <c r="B54" s="23">
        <v>44</v>
      </c>
      <c r="C54" s="23">
        <v>1227.3</v>
      </c>
      <c r="D54" s="24">
        <f aca="true" t="shared" si="2" ref="D54:D68">C54/B54</f>
        <v>27.893181818181816</v>
      </c>
      <c r="E54" s="25">
        <v>14.447</v>
      </c>
      <c r="F54" s="25">
        <v>71.295</v>
      </c>
      <c r="G54" s="9"/>
    </row>
    <row r="55" spans="1:7" ht="15" hidden="1">
      <c r="A55" s="8" t="s">
        <v>16</v>
      </c>
      <c r="B55" s="23">
        <v>62</v>
      </c>
      <c r="C55" s="23">
        <v>2060.7</v>
      </c>
      <c r="D55" s="24">
        <f t="shared" si="2"/>
        <v>33.237096774193546</v>
      </c>
      <c r="E55" s="25">
        <v>14.317</v>
      </c>
      <c r="F55" s="25">
        <v>70.33</v>
      </c>
      <c r="G55" s="9"/>
    </row>
    <row r="56" spans="1:7" ht="15" hidden="1">
      <c r="A56" s="8" t="s">
        <v>17</v>
      </c>
      <c r="B56" s="23">
        <v>74</v>
      </c>
      <c r="C56" s="23">
        <v>2534.007</v>
      </c>
      <c r="D56" s="24">
        <f t="shared" si="2"/>
        <v>34.24333783783784</v>
      </c>
      <c r="E56" s="25">
        <v>18.6</v>
      </c>
      <c r="F56" s="25">
        <v>83.54</v>
      </c>
      <c r="G56" s="9"/>
    </row>
    <row r="57" spans="1:7" ht="15" hidden="1">
      <c r="A57" s="8" t="s">
        <v>18</v>
      </c>
      <c r="B57" s="23">
        <v>60</v>
      </c>
      <c r="C57" s="23">
        <v>1807.2</v>
      </c>
      <c r="D57" s="24">
        <f t="shared" si="2"/>
        <v>30.12</v>
      </c>
      <c r="E57" s="25">
        <v>14.555</v>
      </c>
      <c r="F57" s="25">
        <v>56.583</v>
      </c>
      <c r="G57" s="9"/>
    </row>
    <row r="58" spans="1:7" ht="15" hidden="1">
      <c r="A58" s="8" t="s">
        <v>20</v>
      </c>
      <c r="B58" s="23">
        <v>90</v>
      </c>
      <c r="C58" s="23">
        <v>3310.297</v>
      </c>
      <c r="D58" s="24">
        <f t="shared" si="2"/>
        <v>36.78107777777778</v>
      </c>
      <c r="E58" s="25">
        <v>14.806</v>
      </c>
      <c r="F58" s="25">
        <v>86.411</v>
      </c>
      <c r="G58" s="9"/>
    </row>
    <row r="59" spans="1:7" ht="15" hidden="1">
      <c r="A59" s="8" t="s">
        <v>21</v>
      </c>
      <c r="B59" s="23">
        <v>46</v>
      </c>
      <c r="C59" s="23">
        <v>1393</v>
      </c>
      <c r="D59" s="24">
        <f t="shared" si="2"/>
        <v>30.282608695652176</v>
      </c>
      <c r="E59" s="25">
        <v>13.795</v>
      </c>
      <c r="F59" s="25">
        <v>60.933</v>
      </c>
      <c r="G59" s="9"/>
    </row>
    <row r="60" spans="1:7" ht="15" hidden="1">
      <c r="A60" s="8" t="s">
        <v>22</v>
      </c>
      <c r="B60" s="23">
        <v>76</v>
      </c>
      <c r="C60" s="23">
        <v>2381.3</v>
      </c>
      <c r="D60" s="24">
        <f t="shared" si="2"/>
        <v>31.332894736842107</v>
      </c>
      <c r="E60" s="25">
        <v>13.671</v>
      </c>
      <c r="F60" s="25">
        <v>70.5</v>
      </c>
      <c r="G60" s="9"/>
    </row>
    <row r="61" spans="1:7" ht="15" hidden="1">
      <c r="A61" s="8" t="s">
        <v>23</v>
      </c>
      <c r="B61" s="23">
        <v>69</v>
      </c>
      <c r="C61" s="23">
        <v>2380.8</v>
      </c>
      <c r="D61" s="24">
        <f t="shared" si="2"/>
        <v>34.504347826086956</v>
      </c>
      <c r="E61" s="25">
        <v>14.805</v>
      </c>
      <c r="F61" s="25">
        <v>72.871</v>
      </c>
      <c r="G61" s="9"/>
    </row>
    <row r="62" spans="1:7" ht="15" hidden="1">
      <c r="A62" s="8" t="s">
        <v>24</v>
      </c>
      <c r="B62" s="23">
        <v>62</v>
      </c>
      <c r="C62" s="23">
        <v>1798.6</v>
      </c>
      <c r="D62" s="24">
        <f t="shared" si="2"/>
        <v>29.009677419354837</v>
      </c>
      <c r="E62" s="25">
        <v>13.097</v>
      </c>
      <c r="F62" s="24">
        <v>65.736</v>
      </c>
      <c r="G62" s="9"/>
    </row>
    <row r="63" spans="1:7" ht="15" hidden="1">
      <c r="A63" s="8" t="s">
        <v>25</v>
      </c>
      <c r="B63" s="23">
        <v>66</v>
      </c>
      <c r="C63" s="23">
        <v>2071.5</v>
      </c>
      <c r="D63" s="24">
        <f t="shared" si="2"/>
        <v>31.386363636363637</v>
      </c>
      <c r="E63" s="25">
        <v>14.618</v>
      </c>
      <c r="F63" s="25">
        <v>72.151</v>
      </c>
      <c r="G63" s="9"/>
    </row>
    <row r="64" spans="1:7" ht="15" hidden="1">
      <c r="A64" s="8" t="s">
        <v>26</v>
      </c>
      <c r="B64" s="23">
        <v>71</v>
      </c>
      <c r="C64" s="23">
        <v>2279</v>
      </c>
      <c r="D64" s="24">
        <f t="shared" si="2"/>
        <v>32.098591549295776</v>
      </c>
      <c r="E64" s="25">
        <v>14.753</v>
      </c>
      <c r="F64" s="25">
        <v>58.038</v>
      </c>
      <c r="G64" s="9"/>
    </row>
    <row r="65" spans="1:7" ht="15" hidden="1">
      <c r="A65" s="8" t="s">
        <v>27</v>
      </c>
      <c r="B65" s="23">
        <v>73</v>
      </c>
      <c r="C65" s="23">
        <v>2207.519</v>
      </c>
      <c r="D65" s="24">
        <f t="shared" si="2"/>
        <v>30.23998630136986</v>
      </c>
      <c r="E65" s="25">
        <v>13.54</v>
      </c>
      <c r="F65" s="25">
        <v>83.5</v>
      </c>
      <c r="G65" s="9"/>
    </row>
    <row r="66" spans="1:7" ht="15" hidden="1">
      <c r="A66" s="8" t="s">
        <v>28</v>
      </c>
      <c r="B66" s="23">
        <v>82</v>
      </c>
      <c r="C66" s="23">
        <v>2263.3</v>
      </c>
      <c r="D66" s="24">
        <f t="shared" si="2"/>
        <v>27.601219512195126</v>
      </c>
      <c r="E66" s="25">
        <v>12.907</v>
      </c>
      <c r="F66" s="25">
        <v>53.259</v>
      </c>
      <c r="G66" s="9"/>
    </row>
    <row r="67" spans="1:7" ht="15" hidden="1">
      <c r="A67" s="8" t="s">
        <v>29</v>
      </c>
      <c r="B67" s="23">
        <v>93</v>
      </c>
      <c r="C67" s="23">
        <v>2934.846</v>
      </c>
      <c r="D67" s="24">
        <f t="shared" si="2"/>
        <v>31.557483870967744</v>
      </c>
      <c r="E67" s="25">
        <v>18.165</v>
      </c>
      <c r="F67" s="25">
        <v>73.575</v>
      </c>
      <c r="G67" s="9"/>
    </row>
    <row r="68" spans="1:7" ht="15" hidden="1">
      <c r="A68" s="8" t="s">
        <v>30</v>
      </c>
      <c r="B68" s="23">
        <v>81</v>
      </c>
      <c r="C68" s="23">
        <v>2462.264</v>
      </c>
      <c r="D68" s="24">
        <f t="shared" si="2"/>
        <v>30.398320987654323</v>
      </c>
      <c r="E68" s="25">
        <v>14.464</v>
      </c>
      <c r="F68" s="25">
        <v>91.938</v>
      </c>
      <c r="G68" s="9"/>
    </row>
    <row r="69" spans="1:7" ht="38.25" hidden="1">
      <c r="A69" s="7" t="s">
        <v>58</v>
      </c>
      <c r="B69" s="18">
        <f>B70+B71+B72+B73+B74+B75+B76+B77+B78+B79+B80+B81+B82+B83+B84+B85</f>
        <v>1118</v>
      </c>
      <c r="C69" s="18">
        <f>C70+C71+C72+C73+C74+C75+C76+C77+C78+C79+C80+C81+C82+C83+C84+C85</f>
        <v>67642.37700000001</v>
      </c>
      <c r="D69" s="18">
        <f>C69/B69*1000</f>
        <v>60503.02057245081</v>
      </c>
      <c r="E69" s="19">
        <f>MIN(E70:E85)</f>
        <v>12.598</v>
      </c>
      <c r="F69" s="19">
        <f>MAX(F70:F85)</f>
        <v>96.119</v>
      </c>
      <c r="G69" s="21" t="s">
        <v>12</v>
      </c>
    </row>
    <row r="70" spans="1:7" ht="15" hidden="1">
      <c r="A70" s="8" t="s">
        <v>14</v>
      </c>
      <c r="B70" s="23">
        <v>73</v>
      </c>
      <c r="C70" s="23">
        <v>5168.3</v>
      </c>
      <c r="D70" s="24">
        <f>C70/B70</f>
        <v>70.7986301369863</v>
      </c>
      <c r="E70" s="25">
        <v>12.983</v>
      </c>
      <c r="F70" s="25">
        <v>51.132</v>
      </c>
      <c r="G70" s="9"/>
    </row>
    <row r="71" spans="1:7" ht="15" hidden="1">
      <c r="A71" s="8" t="s">
        <v>15</v>
      </c>
      <c r="B71" s="23">
        <v>42</v>
      </c>
      <c r="C71" s="23">
        <v>2635.5</v>
      </c>
      <c r="D71" s="24">
        <f aca="true" t="shared" si="3" ref="D71:D85">C71/B71</f>
        <v>62.75</v>
      </c>
      <c r="E71" s="25">
        <v>14.142</v>
      </c>
      <c r="F71" s="25">
        <v>75.447</v>
      </c>
      <c r="G71" s="9"/>
    </row>
    <row r="72" spans="1:7" ht="15" hidden="1">
      <c r="A72" s="8" t="s">
        <v>16</v>
      </c>
      <c r="B72" s="23">
        <v>63</v>
      </c>
      <c r="C72" s="23">
        <v>4437.2</v>
      </c>
      <c r="D72" s="24">
        <f t="shared" si="3"/>
        <v>70.43174603174603</v>
      </c>
      <c r="E72" s="25">
        <v>14.805</v>
      </c>
      <c r="F72" s="25">
        <v>68.623</v>
      </c>
      <c r="G72" s="9"/>
    </row>
    <row r="73" spans="1:7" ht="15" hidden="1">
      <c r="A73" s="8" t="s">
        <v>17</v>
      </c>
      <c r="B73" s="23">
        <v>71</v>
      </c>
      <c r="C73" s="23">
        <v>3616.982</v>
      </c>
      <c r="D73" s="24">
        <f t="shared" si="3"/>
        <v>50.943408450704226</v>
      </c>
      <c r="E73" s="25">
        <v>16.9</v>
      </c>
      <c r="F73" s="25">
        <v>54.7</v>
      </c>
      <c r="G73" s="9"/>
    </row>
    <row r="74" spans="1:7" ht="15" hidden="1">
      <c r="A74" s="8" t="s">
        <v>18</v>
      </c>
      <c r="B74" s="23">
        <v>60</v>
      </c>
      <c r="C74" s="23">
        <v>4238.6</v>
      </c>
      <c r="D74" s="24">
        <f t="shared" si="3"/>
        <v>70.64333333333335</v>
      </c>
      <c r="E74" s="25">
        <v>12.598</v>
      </c>
      <c r="F74" s="25">
        <v>60.041</v>
      </c>
      <c r="G74" s="9"/>
    </row>
    <row r="75" spans="1:7" ht="15" hidden="1">
      <c r="A75" s="8" t="s">
        <v>20</v>
      </c>
      <c r="B75" s="23">
        <v>90</v>
      </c>
      <c r="C75" s="23">
        <v>4931.372</v>
      </c>
      <c r="D75" s="24">
        <f t="shared" si="3"/>
        <v>54.79302222222223</v>
      </c>
      <c r="E75" s="25">
        <v>14.965</v>
      </c>
      <c r="F75" s="25">
        <v>96.119</v>
      </c>
      <c r="G75" s="9"/>
    </row>
    <row r="76" spans="1:7" ht="15" hidden="1">
      <c r="A76" s="8" t="s">
        <v>21</v>
      </c>
      <c r="B76" s="23">
        <v>46</v>
      </c>
      <c r="C76" s="23">
        <v>3010.4</v>
      </c>
      <c r="D76" s="24">
        <f t="shared" si="3"/>
        <v>65.44347826086957</v>
      </c>
      <c r="E76" s="25">
        <v>13.96</v>
      </c>
      <c r="F76" s="25">
        <v>65.003</v>
      </c>
      <c r="G76" s="9"/>
    </row>
    <row r="77" spans="1:7" ht="15" hidden="1">
      <c r="A77" s="8" t="s">
        <v>22</v>
      </c>
      <c r="B77" s="23">
        <v>77</v>
      </c>
      <c r="C77" s="23">
        <v>4239.1</v>
      </c>
      <c r="D77" s="24">
        <f t="shared" si="3"/>
        <v>55.05324675324676</v>
      </c>
      <c r="E77" s="25">
        <v>13.27</v>
      </c>
      <c r="F77" s="25">
        <v>72.054</v>
      </c>
      <c r="G77" s="9"/>
    </row>
    <row r="78" spans="1:7" ht="15" hidden="1">
      <c r="A78" s="8" t="s">
        <v>23</v>
      </c>
      <c r="B78" s="23">
        <v>68</v>
      </c>
      <c r="C78" s="23">
        <v>4884</v>
      </c>
      <c r="D78" s="24">
        <f t="shared" si="3"/>
        <v>71.82352941176471</v>
      </c>
      <c r="E78" s="25">
        <v>15.51</v>
      </c>
      <c r="F78" s="25">
        <v>66.856</v>
      </c>
      <c r="G78" s="9"/>
    </row>
    <row r="79" spans="1:7" ht="15" hidden="1">
      <c r="A79" s="8" t="s">
        <v>24</v>
      </c>
      <c r="B79" s="23">
        <v>59</v>
      </c>
      <c r="C79" s="23">
        <v>3627.3</v>
      </c>
      <c r="D79" s="24">
        <f t="shared" si="3"/>
        <v>61.47966101694916</v>
      </c>
      <c r="E79" s="25">
        <v>13.21</v>
      </c>
      <c r="F79" s="24">
        <v>89.098</v>
      </c>
      <c r="G79" s="9"/>
    </row>
    <row r="80" spans="1:7" ht="15" hidden="1">
      <c r="A80" s="8" t="s">
        <v>25</v>
      </c>
      <c r="B80" s="23">
        <v>67</v>
      </c>
      <c r="C80" s="23">
        <v>4755.4</v>
      </c>
      <c r="D80" s="24">
        <f t="shared" si="3"/>
        <v>70.97611940298506</v>
      </c>
      <c r="E80" s="25">
        <v>13.801</v>
      </c>
      <c r="F80" s="25">
        <v>76.047</v>
      </c>
      <c r="G80" s="9"/>
    </row>
    <row r="81" spans="1:7" ht="15" hidden="1">
      <c r="A81" s="8" t="s">
        <v>26</v>
      </c>
      <c r="B81" s="23">
        <v>71</v>
      </c>
      <c r="C81" s="23">
        <v>4711.5</v>
      </c>
      <c r="D81" s="24">
        <f t="shared" si="3"/>
        <v>66.35915492957747</v>
      </c>
      <c r="E81" s="25">
        <v>14.78</v>
      </c>
      <c r="F81" s="25">
        <v>63.48</v>
      </c>
      <c r="G81" s="9"/>
    </row>
    <row r="82" spans="1:7" ht="15" hidden="1">
      <c r="A82" s="8" t="s">
        <v>27</v>
      </c>
      <c r="B82" s="23">
        <v>75</v>
      </c>
      <c r="C82" s="23">
        <v>3759.414</v>
      </c>
      <c r="D82" s="24">
        <f t="shared" si="3"/>
        <v>50.12552</v>
      </c>
      <c r="E82" s="25">
        <v>13.54</v>
      </c>
      <c r="F82" s="25">
        <v>84.5</v>
      </c>
      <c r="G82" s="9"/>
    </row>
    <row r="83" spans="1:7" ht="15" hidden="1">
      <c r="A83" s="8" t="s">
        <v>28</v>
      </c>
      <c r="B83" s="23">
        <v>81</v>
      </c>
      <c r="C83" s="23">
        <v>4333.3</v>
      </c>
      <c r="D83" s="24">
        <f t="shared" si="3"/>
        <v>53.497530864197536</v>
      </c>
      <c r="E83" s="25">
        <v>13.27</v>
      </c>
      <c r="F83" s="25">
        <v>57.857</v>
      </c>
      <c r="G83" s="9"/>
    </row>
    <row r="84" spans="1:7" ht="15" hidden="1">
      <c r="A84" s="8" t="s">
        <v>29</v>
      </c>
      <c r="B84" s="23">
        <v>93</v>
      </c>
      <c r="C84" s="23">
        <v>4567.867</v>
      </c>
      <c r="D84" s="24">
        <f t="shared" si="3"/>
        <v>49.11684946236559</v>
      </c>
      <c r="E84" s="25">
        <v>18.826</v>
      </c>
      <c r="F84" s="25">
        <v>90.462</v>
      </c>
      <c r="G84" s="9"/>
    </row>
    <row r="85" spans="1:7" ht="15" hidden="1">
      <c r="A85" s="8" t="s">
        <v>30</v>
      </c>
      <c r="B85" s="23">
        <v>82</v>
      </c>
      <c r="C85" s="23">
        <v>4726.142</v>
      </c>
      <c r="D85" s="24">
        <f t="shared" si="3"/>
        <v>57.635878048780484</v>
      </c>
      <c r="E85" s="25">
        <v>15.033</v>
      </c>
      <c r="F85" s="25">
        <v>91.449</v>
      </c>
      <c r="G85" s="9"/>
    </row>
    <row r="86" spans="1:7" ht="38.25" hidden="1">
      <c r="A86" s="7" t="s">
        <v>59</v>
      </c>
      <c r="B86" s="18">
        <f>B87+B88+B89+B90+B91+B92+B93+B94+B95+B96+B97+B98+B99+B100+B101+B102</f>
        <v>1113</v>
      </c>
      <c r="C86" s="18">
        <f>C87+C88+C89+C90+C91+C92+C93+C94+C95+C96+C97+C98+C99+C100+C101+C102</f>
        <v>39672.119000000006</v>
      </c>
      <c r="D86" s="18">
        <f>C86/B86*1000</f>
        <v>35644.31176999102</v>
      </c>
      <c r="E86" s="19">
        <f>MIN(E87:E102)</f>
        <v>13.362</v>
      </c>
      <c r="F86" s="19">
        <f>MAX(F87:F102)</f>
        <v>139.995</v>
      </c>
      <c r="G86" s="21" t="s">
        <v>12</v>
      </c>
    </row>
    <row r="87" spans="1:7" ht="15" hidden="1">
      <c r="A87" s="8" t="s">
        <v>14</v>
      </c>
      <c r="B87" s="23">
        <v>74</v>
      </c>
      <c r="C87" s="23">
        <v>2476.773</v>
      </c>
      <c r="D87" s="24">
        <f>C87/B87</f>
        <v>33.469905405405406</v>
      </c>
      <c r="E87" s="25">
        <v>14.931</v>
      </c>
      <c r="F87" s="25">
        <v>85.005</v>
      </c>
      <c r="G87" s="9"/>
    </row>
    <row r="88" spans="1:7" ht="15" hidden="1">
      <c r="A88" s="8" t="s">
        <v>15</v>
      </c>
      <c r="B88" s="23">
        <v>41</v>
      </c>
      <c r="C88" s="23">
        <v>1348.452</v>
      </c>
      <c r="D88" s="24">
        <f aca="true" t="shared" si="4" ref="D88:D102">C88/B88</f>
        <v>32.889073170731706</v>
      </c>
      <c r="E88" s="25">
        <v>16.125</v>
      </c>
      <c r="F88" s="25">
        <v>117.879</v>
      </c>
      <c r="G88" s="9"/>
    </row>
    <row r="89" spans="1:7" ht="15" hidden="1">
      <c r="A89" s="8" t="s">
        <v>16</v>
      </c>
      <c r="B89" s="23">
        <v>61</v>
      </c>
      <c r="C89" s="23">
        <v>1978.301</v>
      </c>
      <c r="D89" s="24">
        <f t="shared" si="4"/>
        <v>32.43116393442623</v>
      </c>
      <c r="E89" s="25">
        <v>15.638</v>
      </c>
      <c r="F89" s="25">
        <v>95.541</v>
      </c>
      <c r="G89" s="9"/>
    </row>
    <row r="90" spans="1:7" ht="15" hidden="1">
      <c r="A90" s="8" t="s">
        <v>17</v>
      </c>
      <c r="B90" s="23">
        <v>71</v>
      </c>
      <c r="C90" s="23">
        <v>2704.682</v>
      </c>
      <c r="D90" s="24">
        <f t="shared" si="4"/>
        <v>38.094112676056334</v>
      </c>
      <c r="E90" s="25">
        <v>17.38</v>
      </c>
      <c r="F90" s="25">
        <v>79.6</v>
      </c>
      <c r="G90" s="9"/>
    </row>
    <row r="91" spans="1:7" ht="15" hidden="1">
      <c r="A91" s="8" t="s">
        <v>18</v>
      </c>
      <c r="B91" s="23">
        <v>61</v>
      </c>
      <c r="C91" s="23">
        <v>2183.78</v>
      </c>
      <c r="D91" s="24">
        <f t="shared" si="4"/>
        <v>35.799672131147545</v>
      </c>
      <c r="E91" s="25">
        <v>16.815</v>
      </c>
      <c r="F91" s="25">
        <v>89.691</v>
      </c>
      <c r="G91" s="9"/>
    </row>
    <row r="92" spans="1:7" ht="15" hidden="1">
      <c r="A92" s="8" t="s">
        <v>20</v>
      </c>
      <c r="B92" s="23">
        <v>90</v>
      </c>
      <c r="C92" s="23">
        <v>3625.26</v>
      </c>
      <c r="D92" s="24">
        <f t="shared" si="4"/>
        <v>40.28066666666667</v>
      </c>
      <c r="E92" s="25">
        <v>13.362</v>
      </c>
      <c r="F92" s="25">
        <v>139.995</v>
      </c>
      <c r="G92" s="9"/>
    </row>
    <row r="93" spans="1:7" ht="15" hidden="1">
      <c r="A93" s="8" t="s">
        <v>21</v>
      </c>
      <c r="B93" s="23">
        <v>46</v>
      </c>
      <c r="C93" s="23">
        <v>1838.007</v>
      </c>
      <c r="D93" s="24">
        <f t="shared" si="4"/>
        <v>39.95667391304348</v>
      </c>
      <c r="E93" s="25">
        <v>15.657</v>
      </c>
      <c r="F93" s="25">
        <v>81.671</v>
      </c>
      <c r="G93" s="9"/>
    </row>
    <row r="94" spans="1:7" ht="15" hidden="1">
      <c r="A94" s="8" t="s">
        <v>22</v>
      </c>
      <c r="B94" s="23">
        <v>77</v>
      </c>
      <c r="C94" s="23">
        <v>2645.158</v>
      </c>
      <c r="D94" s="24">
        <f t="shared" si="4"/>
        <v>34.3527012987013</v>
      </c>
      <c r="E94" s="25">
        <v>14.425</v>
      </c>
      <c r="F94" s="25">
        <v>93.038</v>
      </c>
      <c r="G94" s="9"/>
    </row>
    <row r="95" spans="1:7" ht="15" hidden="1">
      <c r="A95" s="8" t="s">
        <v>23</v>
      </c>
      <c r="B95" s="23">
        <v>69</v>
      </c>
      <c r="C95" s="23">
        <v>2912.197</v>
      </c>
      <c r="D95" s="24">
        <f t="shared" si="4"/>
        <v>42.20575362318841</v>
      </c>
      <c r="E95" s="25">
        <v>16.285</v>
      </c>
      <c r="F95" s="25">
        <v>111.379</v>
      </c>
      <c r="G95" s="9"/>
    </row>
    <row r="96" spans="1:7" ht="15" hidden="1">
      <c r="A96" s="8" t="s">
        <v>24</v>
      </c>
      <c r="B96" s="23">
        <v>56</v>
      </c>
      <c r="C96" s="23">
        <v>1681.829</v>
      </c>
      <c r="D96" s="24">
        <f t="shared" si="4"/>
        <v>30.032660714285715</v>
      </c>
      <c r="E96" s="25">
        <v>14.913</v>
      </c>
      <c r="F96" s="24">
        <v>90.072</v>
      </c>
      <c r="G96" s="9"/>
    </row>
    <row r="97" spans="1:7" ht="15" hidden="1">
      <c r="A97" s="8" t="s">
        <v>25</v>
      </c>
      <c r="B97" s="23">
        <v>67</v>
      </c>
      <c r="C97" s="23">
        <v>2272.672</v>
      </c>
      <c r="D97" s="24">
        <f t="shared" si="4"/>
        <v>33.9204776119403</v>
      </c>
      <c r="E97" s="25">
        <v>14.094</v>
      </c>
      <c r="F97" s="25">
        <v>106.262</v>
      </c>
      <c r="G97" s="9"/>
    </row>
    <row r="98" spans="1:7" ht="15" hidden="1">
      <c r="A98" s="8" t="s">
        <v>26</v>
      </c>
      <c r="B98" s="23">
        <v>71</v>
      </c>
      <c r="C98" s="23">
        <v>2372.678</v>
      </c>
      <c r="D98" s="24">
        <f t="shared" si="4"/>
        <v>33.418</v>
      </c>
      <c r="E98" s="25">
        <v>15.727</v>
      </c>
      <c r="F98" s="25">
        <v>85.349</v>
      </c>
      <c r="G98" s="9"/>
    </row>
    <row r="99" spans="1:7" ht="15" hidden="1">
      <c r="A99" s="8" t="s">
        <v>27</v>
      </c>
      <c r="B99" s="23">
        <v>75</v>
      </c>
      <c r="C99" s="23">
        <v>2718.306</v>
      </c>
      <c r="D99" s="24">
        <f t="shared" si="4"/>
        <v>36.244080000000004</v>
      </c>
      <c r="E99" s="25">
        <v>13.54</v>
      </c>
      <c r="F99" s="25">
        <v>75</v>
      </c>
      <c r="G99" s="9"/>
    </row>
    <row r="100" spans="1:7" ht="15" hidden="1">
      <c r="A100" s="8" t="s">
        <v>28</v>
      </c>
      <c r="B100" s="23">
        <v>80</v>
      </c>
      <c r="C100" s="23">
        <v>3053.771</v>
      </c>
      <c r="D100" s="24">
        <f t="shared" si="4"/>
        <v>38.172137500000005</v>
      </c>
      <c r="E100" s="25">
        <v>14.469</v>
      </c>
      <c r="F100" s="25">
        <v>94.757</v>
      </c>
      <c r="G100" s="9"/>
    </row>
    <row r="101" spans="1:7" ht="15" hidden="1">
      <c r="A101" s="8" t="s">
        <v>29</v>
      </c>
      <c r="B101" s="23">
        <v>92</v>
      </c>
      <c r="C101" s="23">
        <v>2953.243</v>
      </c>
      <c r="D101" s="24">
        <f t="shared" si="4"/>
        <v>32.10046739130435</v>
      </c>
      <c r="E101" s="25">
        <v>18.809</v>
      </c>
      <c r="F101" s="25">
        <v>73.198</v>
      </c>
      <c r="G101" s="9"/>
    </row>
    <row r="102" spans="1:7" ht="15" hidden="1">
      <c r="A102" s="8" t="s">
        <v>30</v>
      </c>
      <c r="B102" s="23">
        <v>82</v>
      </c>
      <c r="C102" s="23">
        <v>2907.01</v>
      </c>
      <c r="D102" s="24">
        <f t="shared" si="4"/>
        <v>35.451341463414636</v>
      </c>
      <c r="E102" s="25">
        <v>14.577</v>
      </c>
      <c r="F102" s="25">
        <v>91.002</v>
      </c>
      <c r="G102" s="9"/>
    </row>
    <row r="103" spans="1:7" ht="38.25" hidden="1">
      <c r="A103" s="7" t="s">
        <v>60</v>
      </c>
      <c r="B103" s="18">
        <f>B104+B105+B106+B107+B108+B109+B110+B111+B112+B113+B114+B115+B116+B117+B118+B119+B120</f>
        <v>1114</v>
      </c>
      <c r="C103" s="18">
        <f>C104+C105+C106+C107+C108+C109+C110+C111+C112+C113+C114+C115+C116+C117+C118+C119+C120</f>
        <v>44643.191</v>
      </c>
      <c r="D103" s="18">
        <f>C103/B103*1000</f>
        <v>40074.67773788151</v>
      </c>
      <c r="E103" s="19">
        <f>MIN(E104:E120)</f>
        <v>13.134</v>
      </c>
      <c r="F103" s="19">
        <f>MAX(F104:F120)</f>
        <v>171.016</v>
      </c>
      <c r="G103" s="21" t="s">
        <v>12</v>
      </c>
    </row>
    <row r="104" spans="1:7" ht="15" hidden="1">
      <c r="A104" s="8" t="s">
        <v>14</v>
      </c>
      <c r="B104" s="23">
        <v>76</v>
      </c>
      <c r="C104" s="23">
        <v>2626.636</v>
      </c>
      <c r="D104" s="24">
        <f>C104/B104</f>
        <v>34.561</v>
      </c>
      <c r="E104" s="25">
        <v>13.331</v>
      </c>
      <c r="F104" s="25">
        <v>87.819</v>
      </c>
      <c r="G104" s="9"/>
    </row>
    <row r="105" spans="1:7" ht="15" hidden="1">
      <c r="A105" s="8" t="s">
        <v>15</v>
      </c>
      <c r="B105" s="23">
        <v>41</v>
      </c>
      <c r="C105" s="23">
        <v>1472.829</v>
      </c>
      <c r="D105" s="24">
        <f aca="true" t="shared" si="5" ref="D105:D120">C105/B105</f>
        <v>35.92265853658537</v>
      </c>
      <c r="E105" s="25">
        <v>16.513</v>
      </c>
      <c r="F105" s="25">
        <v>81.275</v>
      </c>
      <c r="G105" s="9"/>
    </row>
    <row r="106" spans="1:7" ht="15" hidden="1">
      <c r="A106" s="8" t="s">
        <v>16</v>
      </c>
      <c r="B106" s="23">
        <v>61</v>
      </c>
      <c r="C106" s="23">
        <v>2290.19</v>
      </c>
      <c r="D106" s="24">
        <f t="shared" si="5"/>
        <v>37.54409836065574</v>
      </c>
      <c r="E106" s="25">
        <v>15.161</v>
      </c>
      <c r="F106" s="25">
        <v>78.98</v>
      </c>
      <c r="G106" s="9"/>
    </row>
    <row r="107" spans="1:7" ht="15" hidden="1">
      <c r="A107" s="8" t="s">
        <v>17</v>
      </c>
      <c r="B107" s="23">
        <v>70</v>
      </c>
      <c r="C107" s="23">
        <v>3688.729</v>
      </c>
      <c r="D107" s="24">
        <f t="shared" si="5"/>
        <v>52.69612857142857</v>
      </c>
      <c r="E107" s="25">
        <v>17.98</v>
      </c>
      <c r="F107" s="25">
        <v>70.44</v>
      </c>
      <c r="G107" s="9"/>
    </row>
    <row r="108" spans="1:7" ht="15" hidden="1">
      <c r="A108" s="8" t="s">
        <v>18</v>
      </c>
      <c r="B108" s="23">
        <v>61</v>
      </c>
      <c r="C108" s="23">
        <v>2056.972</v>
      </c>
      <c r="D108" s="24">
        <f t="shared" si="5"/>
        <v>33.7208524590164</v>
      </c>
      <c r="E108" s="25">
        <v>14.813</v>
      </c>
      <c r="F108" s="25">
        <v>92.069</v>
      </c>
      <c r="G108" s="9"/>
    </row>
    <row r="109" spans="1:7" ht="15" hidden="1">
      <c r="A109" s="8" t="s">
        <v>20</v>
      </c>
      <c r="B109" s="23">
        <v>91</v>
      </c>
      <c r="C109" s="23">
        <v>4091.641</v>
      </c>
      <c r="D109" s="24">
        <f t="shared" si="5"/>
        <v>44.963087912087914</v>
      </c>
      <c r="E109" s="25">
        <v>16.342</v>
      </c>
      <c r="F109" s="25">
        <v>110.025</v>
      </c>
      <c r="G109" s="9"/>
    </row>
    <row r="110" spans="1:7" ht="15" hidden="1">
      <c r="A110" s="8" t="s">
        <v>21</v>
      </c>
      <c r="B110" s="23">
        <v>45</v>
      </c>
      <c r="C110" s="23">
        <v>1703.658</v>
      </c>
      <c r="D110" s="24">
        <f t="shared" si="5"/>
        <v>37.85906666666666</v>
      </c>
      <c r="E110" s="25">
        <v>16.705</v>
      </c>
      <c r="F110" s="25">
        <v>78.648</v>
      </c>
      <c r="G110" s="9"/>
    </row>
    <row r="111" spans="1:7" ht="15" hidden="1">
      <c r="A111" s="8" t="s">
        <v>22</v>
      </c>
      <c r="B111" s="23">
        <v>78</v>
      </c>
      <c r="C111" s="23">
        <v>2784.936</v>
      </c>
      <c r="D111" s="24">
        <f t="shared" si="5"/>
        <v>35.704307692307694</v>
      </c>
      <c r="E111" s="25">
        <v>14.153</v>
      </c>
      <c r="F111" s="25">
        <v>87.821</v>
      </c>
      <c r="G111" s="9"/>
    </row>
    <row r="112" spans="1:7" ht="15" hidden="1">
      <c r="A112" s="8" t="s">
        <v>23</v>
      </c>
      <c r="B112" s="23">
        <v>67</v>
      </c>
      <c r="C112" s="23">
        <v>2891.093</v>
      </c>
      <c r="D112" s="24">
        <f t="shared" si="5"/>
        <v>43.15064179104478</v>
      </c>
      <c r="E112" s="25">
        <v>15.83</v>
      </c>
      <c r="F112" s="25">
        <v>100.242</v>
      </c>
      <c r="G112" s="9"/>
    </row>
    <row r="113" spans="1:7" ht="15" hidden="1">
      <c r="A113" s="8" t="s">
        <v>24</v>
      </c>
      <c r="B113" s="23">
        <v>58</v>
      </c>
      <c r="C113" s="23">
        <v>2423.945</v>
      </c>
      <c r="D113" s="24">
        <f t="shared" si="5"/>
        <v>41.79215517241379</v>
      </c>
      <c r="E113" s="25">
        <v>13.666</v>
      </c>
      <c r="F113" s="24">
        <v>95.54</v>
      </c>
      <c r="G113" s="9"/>
    </row>
    <row r="114" spans="1:7" ht="15" hidden="1">
      <c r="A114" s="8" t="s">
        <v>61</v>
      </c>
      <c r="B114" s="23">
        <v>1</v>
      </c>
      <c r="C114" s="23">
        <v>35.607</v>
      </c>
      <c r="D114" s="24">
        <f t="shared" si="5"/>
        <v>35.607</v>
      </c>
      <c r="E114" s="25">
        <v>35.607</v>
      </c>
      <c r="F114" s="24">
        <v>35.607</v>
      </c>
      <c r="G114" s="9"/>
    </row>
    <row r="115" spans="1:7" ht="15" hidden="1">
      <c r="A115" s="8" t="s">
        <v>25</v>
      </c>
      <c r="B115" s="23">
        <v>67</v>
      </c>
      <c r="C115" s="23">
        <v>2874.922</v>
      </c>
      <c r="D115" s="24">
        <f t="shared" si="5"/>
        <v>42.90928358208955</v>
      </c>
      <c r="E115" s="25">
        <v>13.78</v>
      </c>
      <c r="F115" s="25">
        <v>99.455</v>
      </c>
      <c r="G115" s="9"/>
    </row>
    <row r="116" spans="1:7" ht="15" hidden="1">
      <c r="A116" s="8" t="s">
        <v>26</v>
      </c>
      <c r="B116" s="23">
        <v>68</v>
      </c>
      <c r="C116" s="23">
        <v>3064.125</v>
      </c>
      <c r="D116" s="24">
        <f t="shared" si="5"/>
        <v>45.060661764705884</v>
      </c>
      <c r="E116" s="25">
        <v>15.456</v>
      </c>
      <c r="F116" s="25">
        <v>79.617</v>
      </c>
      <c r="G116" s="9"/>
    </row>
    <row r="117" spans="1:7" ht="15" hidden="1">
      <c r="A117" s="8" t="s">
        <v>27</v>
      </c>
      <c r="B117" s="23">
        <v>74</v>
      </c>
      <c r="C117" s="23">
        <v>2411.479</v>
      </c>
      <c r="D117" s="24">
        <f t="shared" si="5"/>
        <v>32.58755405405405</v>
      </c>
      <c r="E117" s="25">
        <v>13.54</v>
      </c>
      <c r="F117" s="25">
        <v>76.5</v>
      </c>
      <c r="G117" s="9"/>
    </row>
    <row r="118" spans="1:7" ht="15" hidden="1">
      <c r="A118" s="8" t="s">
        <v>28</v>
      </c>
      <c r="B118" s="23">
        <v>82</v>
      </c>
      <c r="C118" s="23">
        <v>2843.522</v>
      </c>
      <c r="D118" s="24">
        <f t="shared" si="5"/>
        <v>34.67709756097561</v>
      </c>
      <c r="E118" s="25">
        <v>14.642</v>
      </c>
      <c r="F118" s="25">
        <v>85.285</v>
      </c>
      <c r="G118" s="9"/>
    </row>
    <row r="119" spans="1:7" ht="15" hidden="1">
      <c r="A119" s="8" t="s">
        <v>29</v>
      </c>
      <c r="B119" s="23">
        <v>92</v>
      </c>
      <c r="C119" s="23">
        <v>4281.877</v>
      </c>
      <c r="D119" s="24">
        <f t="shared" si="5"/>
        <v>46.54214130434783</v>
      </c>
      <c r="E119" s="25">
        <v>18.015</v>
      </c>
      <c r="F119" s="25">
        <v>73.56</v>
      </c>
      <c r="G119" s="9"/>
    </row>
    <row r="120" spans="1:7" ht="15" hidden="1">
      <c r="A120" s="8" t="s">
        <v>30</v>
      </c>
      <c r="B120" s="23">
        <v>82</v>
      </c>
      <c r="C120" s="23">
        <v>3101.03</v>
      </c>
      <c r="D120" s="24">
        <f t="shared" si="5"/>
        <v>37.81743902439025</v>
      </c>
      <c r="E120" s="25">
        <v>13.134</v>
      </c>
      <c r="F120" s="25">
        <v>171.016</v>
      </c>
      <c r="G120" s="9"/>
    </row>
    <row r="121" spans="1:7" ht="38.25" hidden="1">
      <c r="A121" s="7" t="s">
        <v>63</v>
      </c>
      <c r="B121" s="18">
        <f>B122+B123+B124+B125+B126+B127+B128+B129+B130+B131+B132+B133+B134+B135+B136+B137+B138</f>
        <v>1119</v>
      </c>
      <c r="C121" s="18">
        <f>C122+C123+C124+C125+C126+C127+C128+C129+C130+C131+C132+C133+C134+C135+C136+C137+C138</f>
        <v>37433.877</v>
      </c>
      <c r="D121" s="18">
        <f>C121/B121*1000</f>
        <v>33452.97319034852</v>
      </c>
      <c r="E121" s="19">
        <f>MIN(E122:E138)</f>
        <v>13.187</v>
      </c>
      <c r="F121" s="19">
        <f>MAX(F122:F138)</f>
        <v>230.826</v>
      </c>
      <c r="G121" s="21" t="s">
        <v>12</v>
      </c>
    </row>
    <row r="122" spans="1:7" ht="15" hidden="1">
      <c r="A122" s="8" t="s">
        <v>14</v>
      </c>
      <c r="B122" s="28">
        <v>72</v>
      </c>
      <c r="C122" s="23">
        <v>2020.859</v>
      </c>
      <c r="D122" s="24">
        <f>C122/B122</f>
        <v>28.06748611111111</v>
      </c>
      <c r="E122" s="25">
        <v>13.738</v>
      </c>
      <c r="F122" s="25">
        <v>86.623</v>
      </c>
      <c r="G122" s="9"/>
    </row>
    <row r="123" spans="1:7" ht="15" hidden="1">
      <c r="A123" s="8" t="s">
        <v>15</v>
      </c>
      <c r="B123" s="28">
        <v>41</v>
      </c>
      <c r="C123" s="23">
        <v>983.961</v>
      </c>
      <c r="D123" s="24">
        <f aca="true" t="shared" si="6" ref="D123:D138">C123/B123</f>
        <v>23.999048780487804</v>
      </c>
      <c r="E123" s="25">
        <v>15.185</v>
      </c>
      <c r="F123" s="25">
        <v>63.983</v>
      </c>
      <c r="G123" s="9"/>
    </row>
    <row r="124" spans="1:7" ht="15" hidden="1">
      <c r="A124" s="8" t="s">
        <v>16</v>
      </c>
      <c r="B124" s="28">
        <v>59</v>
      </c>
      <c r="C124" s="23">
        <v>1782.181</v>
      </c>
      <c r="D124" s="24">
        <f t="shared" si="6"/>
        <v>30.206457627118645</v>
      </c>
      <c r="E124" s="25">
        <v>15.51</v>
      </c>
      <c r="F124" s="25">
        <v>71.195</v>
      </c>
      <c r="G124" s="9"/>
    </row>
    <row r="125" spans="1:7" ht="15" hidden="1">
      <c r="A125" s="8" t="s">
        <v>17</v>
      </c>
      <c r="B125" s="28">
        <v>70</v>
      </c>
      <c r="C125" s="23">
        <v>2850.271</v>
      </c>
      <c r="D125" s="24">
        <f t="shared" si="6"/>
        <v>40.718157142857144</v>
      </c>
      <c r="E125" s="25">
        <v>14.07</v>
      </c>
      <c r="F125" s="25">
        <v>60.29</v>
      </c>
      <c r="G125" s="9"/>
    </row>
    <row r="126" spans="1:7" ht="15" hidden="1">
      <c r="A126" s="8" t="s">
        <v>18</v>
      </c>
      <c r="B126" s="28">
        <v>61</v>
      </c>
      <c r="C126" s="23">
        <v>1779.986</v>
      </c>
      <c r="D126" s="24">
        <f t="shared" si="6"/>
        <v>29.18009836065574</v>
      </c>
      <c r="E126" s="25">
        <v>14.902</v>
      </c>
      <c r="F126" s="25">
        <v>57.505</v>
      </c>
      <c r="G126" s="9"/>
    </row>
    <row r="127" spans="1:7" ht="15" hidden="1">
      <c r="A127" s="8" t="s">
        <v>20</v>
      </c>
      <c r="B127" s="28">
        <v>92</v>
      </c>
      <c r="C127" s="23">
        <v>4337.109</v>
      </c>
      <c r="D127" s="24">
        <f t="shared" si="6"/>
        <v>47.14248913043479</v>
      </c>
      <c r="E127" s="25">
        <v>21.548</v>
      </c>
      <c r="F127" s="25">
        <v>230.826</v>
      </c>
      <c r="G127" s="9"/>
    </row>
    <row r="128" spans="1:7" ht="15" hidden="1">
      <c r="A128" s="8" t="s">
        <v>21</v>
      </c>
      <c r="B128" s="28">
        <v>43</v>
      </c>
      <c r="C128" s="23">
        <v>1179.416</v>
      </c>
      <c r="D128" s="24">
        <f t="shared" si="6"/>
        <v>27.42827906976744</v>
      </c>
      <c r="E128" s="25">
        <v>14.543</v>
      </c>
      <c r="F128" s="25">
        <v>69.642</v>
      </c>
      <c r="G128" s="9"/>
    </row>
    <row r="129" spans="1:7" ht="15" hidden="1">
      <c r="A129" s="8" t="s">
        <v>22</v>
      </c>
      <c r="B129" s="28">
        <v>79</v>
      </c>
      <c r="C129" s="23">
        <v>2501.085</v>
      </c>
      <c r="D129" s="24">
        <f t="shared" si="6"/>
        <v>31.659303797468354</v>
      </c>
      <c r="E129" s="25">
        <v>14.1</v>
      </c>
      <c r="F129" s="25">
        <v>51.337</v>
      </c>
      <c r="G129" s="9"/>
    </row>
    <row r="130" spans="1:7" ht="15" hidden="1">
      <c r="A130" s="8" t="s">
        <v>23</v>
      </c>
      <c r="B130" s="28">
        <v>69</v>
      </c>
      <c r="C130" s="23">
        <v>2406.854</v>
      </c>
      <c r="D130" s="24">
        <f t="shared" si="6"/>
        <v>34.881942028985506</v>
      </c>
      <c r="E130" s="25">
        <v>14.1</v>
      </c>
      <c r="F130" s="25">
        <v>72.002</v>
      </c>
      <c r="G130" s="9"/>
    </row>
    <row r="131" spans="1:7" ht="15" hidden="1">
      <c r="A131" s="8" t="s">
        <v>24</v>
      </c>
      <c r="B131" s="28">
        <v>58</v>
      </c>
      <c r="C131" s="23">
        <v>1624.697</v>
      </c>
      <c r="D131" s="24">
        <f t="shared" si="6"/>
        <v>28.012017241379308</v>
      </c>
      <c r="E131" s="25">
        <v>15.382</v>
      </c>
      <c r="F131" s="24">
        <v>66.021</v>
      </c>
      <c r="G131" s="9"/>
    </row>
    <row r="132" spans="1:7" ht="15" hidden="1">
      <c r="A132" s="8" t="s">
        <v>61</v>
      </c>
      <c r="B132" s="28">
        <v>14</v>
      </c>
      <c r="C132" s="23">
        <v>242.332</v>
      </c>
      <c r="D132" s="24">
        <f t="shared" si="6"/>
        <v>17.309428571428572</v>
      </c>
      <c r="E132" s="25">
        <v>14.79</v>
      </c>
      <c r="F132" s="24">
        <v>38.487</v>
      </c>
      <c r="G132" s="9"/>
    </row>
    <row r="133" spans="1:7" ht="15" hidden="1">
      <c r="A133" s="8" t="s">
        <v>25</v>
      </c>
      <c r="B133" s="28">
        <v>67</v>
      </c>
      <c r="C133" s="23">
        <v>2230.506</v>
      </c>
      <c r="D133" s="24">
        <f t="shared" si="6"/>
        <v>33.291134328358204</v>
      </c>
      <c r="E133" s="25">
        <v>13.397</v>
      </c>
      <c r="F133" s="25">
        <v>59.516</v>
      </c>
      <c r="G133" s="9"/>
    </row>
    <row r="134" spans="1:7" ht="15" hidden="1">
      <c r="A134" s="8" t="s">
        <v>26</v>
      </c>
      <c r="B134" s="28">
        <v>67</v>
      </c>
      <c r="C134" s="23">
        <v>1995.672</v>
      </c>
      <c r="D134" s="24">
        <f t="shared" si="6"/>
        <v>29.786149253731345</v>
      </c>
      <c r="E134" s="25">
        <v>13.779</v>
      </c>
      <c r="F134" s="25">
        <v>64.448</v>
      </c>
      <c r="G134" s="9"/>
    </row>
    <row r="135" spans="1:7" ht="15" hidden="1">
      <c r="A135" s="8" t="s">
        <v>27</v>
      </c>
      <c r="B135" s="28">
        <v>72</v>
      </c>
      <c r="C135" s="23">
        <v>2446.373</v>
      </c>
      <c r="D135" s="24">
        <f t="shared" si="6"/>
        <v>33.977402777777776</v>
      </c>
      <c r="E135" s="25">
        <v>13.54</v>
      </c>
      <c r="F135" s="25">
        <v>67.5</v>
      </c>
      <c r="G135" s="9"/>
    </row>
    <row r="136" spans="1:7" ht="15" hidden="1">
      <c r="A136" s="8" t="s">
        <v>28</v>
      </c>
      <c r="B136" s="28">
        <v>81</v>
      </c>
      <c r="C136" s="23">
        <v>3194.117</v>
      </c>
      <c r="D136" s="24">
        <f t="shared" si="6"/>
        <v>39.43354320987655</v>
      </c>
      <c r="E136" s="25">
        <v>14.371</v>
      </c>
      <c r="F136" s="25">
        <v>67.879</v>
      </c>
      <c r="G136" s="9"/>
    </row>
    <row r="137" spans="1:7" ht="15" hidden="1">
      <c r="A137" s="8" t="s">
        <v>29</v>
      </c>
      <c r="B137" s="28">
        <v>92</v>
      </c>
      <c r="C137" s="23">
        <v>3153.458</v>
      </c>
      <c r="D137" s="24">
        <f t="shared" si="6"/>
        <v>34.27671739130435</v>
      </c>
      <c r="E137" s="25">
        <v>18.165</v>
      </c>
      <c r="F137" s="25">
        <v>62.023</v>
      </c>
      <c r="G137" s="9"/>
    </row>
    <row r="138" spans="1:7" ht="15" hidden="1">
      <c r="A138" s="8" t="s">
        <v>30</v>
      </c>
      <c r="B138" s="28">
        <v>82</v>
      </c>
      <c r="C138" s="23">
        <v>2705</v>
      </c>
      <c r="D138" s="24">
        <f t="shared" si="6"/>
        <v>32.98780487804878</v>
      </c>
      <c r="E138" s="25">
        <v>13.187</v>
      </c>
      <c r="F138" s="25">
        <v>72.052</v>
      </c>
      <c r="G138" s="9"/>
    </row>
    <row r="139" spans="1:7" ht="38.25" hidden="1">
      <c r="A139" s="7" t="s">
        <v>64</v>
      </c>
      <c r="B139" s="18">
        <f>B140+B141+B142+B143+B144+B145+B146+B147+B148+B149+B150+B151+B152+B153+B154+B155+B156</f>
        <v>1146</v>
      </c>
      <c r="C139" s="18">
        <f>C140+C141+C142+C143+C144+C145+C146+C147+C148+C149+C150+C151+C152+C153+C154+C155+C156</f>
        <v>29600.076999999997</v>
      </c>
      <c r="D139" s="18">
        <f>C139/B139*1000</f>
        <v>25829.037521815007</v>
      </c>
      <c r="E139" s="19">
        <f>MIN(E140:E156)</f>
        <v>12.948</v>
      </c>
      <c r="F139" s="19">
        <f>MAX(F140:F156)</f>
        <v>207.855</v>
      </c>
      <c r="G139" s="21" t="s">
        <v>12</v>
      </c>
    </row>
    <row r="140" spans="1:7" ht="15" hidden="1">
      <c r="A140" s="8" t="s">
        <v>14</v>
      </c>
      <c r="B140" s="28">
        <v>72</v>
      </c>
      <c r="C140" s="23">
        <v>1551.148</v>
      </c>
      <c r="D140" s="24">
        <f>C140/B140</f>
        <v>21.54372222222222</v>
      </c>
      <c r="E140" s="25">
        <v>13.667</v>
      </c>
      <c r="F140" s="25">
        <v>51.719</v>
      </c>
      <c r="G140" s="9"/>
    </row>
    <row r="141" spans="1:7" ht="15" hidden="1">
      <c r="A141" s="8" t="s">
        <v>15</v>
      </c>
      <c r="B141" s="28">
        <v>41</v>
      </c>
      <c r="C141" s="23">
        <v>906.622</v>
      </c>
      <c r="D141" s="24">
        <f aca="true" t="shared" si="7" ref="D141:D156">C141/B141</f>
        <v>22.11273170731707</v>
      </c>
      <c r="E141" s="25">
        <v>15.147</v>
      </c>
      <c r="F141" s="25">
        <v>61.372</v>
      </c>
      <c r="G141" s="9"/>
    </row>
    <row r="142" spans="1:7" ht="15" hidden="1">
      <c r="A142" s="8" t="s">
        <v>16</v>
      </c>
      <c r="B142" s="28">
        <v>57</v>
      </c>
      <c r="C142" s="23">
        <v>1354.357</v>
      </c>
      <c r="D142" s="24">
        <f t="shared" si="7"/>
        <v>23.760649122807017</v>
      </c>
      <c r="E142" s="25">
        <v>15.51</v>
      </c>
      <c r="F142" s="25">
        <v>40.269</v>
      </c>
      <c r="G142" s="9"/>
    </row>
    <row r="143" spans="1:7" ht="15" hidden="1">
      <c r="A143" s="8" t="s">
        <v>17</v>
      </c>
      <c r="B143" s="28">
        <v>69</v>
      </c>
      <c r="C143" s="23">
        <v>2400.513</v>
      </c>
      <c r="D143" s="24">
        <f t="shared" si="7"/>
        <v>34.79004347826087</v>
      </c>
      <c r="E143" s="25">
        <v>15.8</v>
      </c>
      <c r="F143" s="25">
        <v>52.87</v>
      </c>
      <c r="G143" s="9"/>
    </row>
    <row r="144" spans="1:7" ht="15" hidden="1">
      <c r="A144" s="8" t="s">
        <v>18</v>
      </c>
      <c r="B144" s="28">
        <v>56</v>
      </c>
      <c r="C144" s="23">
        <v>1447.433</v>
      </c>
      <c r="D144" s="24">
        <f t="shared" si="7"/>
        <v>25.847017857142855</v>
      </c>
      <c r="E144" s="25">
        <v>14.202</v>
      </c>
      <c r="F144" s="25">
        <v>57.024</v>
      </c>
      <c r="G144" s="9"/>
    </row>
    <row r="145" spans="1:7" ht="15" hidden="1">
      <c r="A145" s="8" t="s">
        <v>20</v>
      </c>
      <c r="B145" s="28">
        <v>95</v>
      </c>
      <c r="C145" s="23">
        <v>3762.487</v>
      </c>
      <c r="D145" s="24">
        <f t="shared" si="7"/>
        <v>39.60512631578948</v>
      </c>
      <c r="E145" s="25">
        <v>14.881</v>
      </c>
      <c r="F145" s="25">
        <v>207.855</v>
      </c>
      <c r="G145" s="9"/>
    </row>
    <row r="146" spans="1:7" ht="15" hidden="1">
      <c r="A146" s="8" t="s">
        <v>21</v>
      </c>
      <c r="B146" s="28">
        <v>43</v>
      </c>
      <c r="C146" s="23">
        <v>1098.713</v>
      </c>
      <c r="D146" s="24">
        <f t="shared" si="7"/>
        <v>25.55146511627907</v>
      </c>
      <c r="E146" s="25">
        <v>17.137</v>
      </c>
      <c r="F146" s="25">
        <v>68.737</v>
      </c>
      <c r="G146" s="9"/>
    </row>
    <row r="147" spans="1:7" ht="15" hidden="1">
      <c r="A147" s="8" t="s">
        <v>22</v>
      </c>
      <c r="B147" s="28">
        <v>74</v>
      </c>
      <c r="C147" s="23">
        <v>1692.735</v>
      </c>
      <c r="D147" s="24">
        <f t="shared" si="7"/>
        <v>22.874797297297295</v>
      </c>
      <c r="E147" s="25">
        <v>14.208</v>
      </c>
      <c r="F147" s="25">
        <v>46.569</v>
      </c>
      <c r="G147" s="9"/>
    </row>
    <row r="148" spans="1:7" ht="15" hidden="1">
      <c r="A148" s="8" t="s">
        <v>23</v>
      </c>
      <c r="B148" s="28">
        <v>68</v>
      </c>
      <c r="C148" s="23">
        <v>1680.908</v>
      </c>
      <c r="D148" s="24">
        <f t="shared" si="7"/>
        <v>24.719235294117645</v>
      </c>
      <c r="E148" s="25">
        <v>14.1</v>
      </c>
      <c r="F148" s="25">
        <v>74.892</v>
      </c>
      <c r="G148" s="9"/>
    </row>
    <row r="149" spans="1:7" ht="15" hidden="1">
      <c r="A149" s="8" t="s">
        <v>24</v>
      </c>
      <c r="B149" s="28">
        <v>56</v>
      </c>
      <c r="C149" s="23">
        <v>1192.229</v>
      </c>
      <c r="D149" s="24">
        <f t="shared" si="7"/>
        <v>21.28980357142857</v>
      </c>
      <c r="E149" s="25">
        <v>15.882</v>
      </c>
      <c r="F149" s="24">
        <v>31.259</v>
      </c>
      <c r="G149" s="9"/>
    </row>
    <row r="150" spans="1:7" ht="15" hidden="1">
      <c r="A150" s="8" t="s">
        <v>61</v>
      </c>
      <c r="B150" s="28">
        <v>57</v>
      </c>
      <c r="C150" s="23">
        <v>835.813</v>
      </c>
      <c r="D150" s="24">
        <f t="shared" si="7"/>
        <v>14.66338596491228</v>
      </c>
      <c r="E150" s="25">
        <v>12.948</v>
      </c>
      <c r="F150" s="24">
        <v>63.582</v>
      </c>
      <c r="G150" s="9"/>
    </row>
    <row r="151" spans="1:7" ht="15" hidden="1">
      <c r="A151" s="8" t="s">
        <v>25</v>
      </c>
      <c r="B151" s="28">
        <v>67</v>
      </c>
      <c r="C151" s="23">
        <v>1450.86</v>
      </c>
      <c r="D151" s="24">
        <f t="shared" si="7"/>
        <v>21.65462686567164</v>
      </c>
      <c r="E151" s="25">
        <v>13.508</v>
      </c>
      <c r="F151" s="25">
        <v>50.028</v>
      </c>
      <c r="G151" s="9"/>
    </row>
    <row r="152" spans="1:7" ht="15" hidden="1">
      <c r="A152" s="8" t="s">
        <v>26</v>
      </c>
      <c r="B152" s="28">
        <v>68</v>
      </c>
      <c r="C152" s="23">
        <v>1549.421</v>
      </c>
      <c r="D152" s="24">
        <f t="shared" si="7"/>
        <v>22.78560294117647</v>
      </c>
      <c r="E152" s="25">
        <v>13.127</v>
      </c>
      <c r="F152" s="25">
        <v>41.426</v>
      </c>
      <c r="G152" s="9"/>
    </row>
    <row r="153" spans="1:7" ht="15" hidden="1">
      <c r="A153" s="8" t="s">
        <v>27</v>
      </c>
      <c r="B153" s="28">
        <v>69</v>
      </c>
      <c r="C153" s="23">
        <v>1885.84</v>
      </c>
      <c r="D153" s="24">
        <f t="shared" si="7"/>
        <v>27.33101449275362</v>
      </c>
      <c r="E153" s="25">
        <v>13.54</v>
      </c>
      <c r="F153" s="25">
        <v>43.6</v>
      </c>
      <c r="G153" s="9"/>
    </row>
    <row r="154" spans="1:7" ht="15" hidden="1">
      <c r="A154" s="8" t="s">
        <v>28</v>
      </c>
      <c r="B154" s="28">
        <v>80</v>
      </c>
      <c r="C154" s="23">
        <v>1721.732</v>
      </c>
      <c r="D154" s="24">
        <f t="shared" si="7"/>
        <v>21.52165</v>
      </c>
      <c r="E154" s="25">
        <v>14.371</v>
      </c>
      <c r="F154" s="25">
        <v>51.19</v>
      </c>
      <c r="G154" s="9"/>
    </row>
    <row r="155" spans="1:7" ht="15" hidden="1">
      <c r="A155" s="8" t="s">
        <v>29</v>
      </c>
      <c r="B155" s="28">
        <v>92</v>
      </c>
      <c r="C155" s="23">
        <v>2985.266</v>
      </c>
      <c r="D155" s="24">
        <f t="shared" si="7"/>
        <v>32.44854347826087</v>
      </c>
      <c r="E155" s="25">
        <v>18.165</v>
      </c>
      <c r="F155" s="25">
        <v>64.12</v>
      </c>
      <c r="G155" s="9"/>
    </row>
    <row r="156" spans="1:7" ht="15" hidden="1">
      <c r="A156" s="8" t="s">
        <v>30</v>
      </c>
      <c r="B156" s="28">
        <v>82</v>
      </c>
      <c r="C156" s="23">
        <v>2084</v>
      </c>
      <c r="D156" s="24">
        <f t="shared" si="7"/>
        <v>25.414634146341463</v>
      </c>
      <c r="E156" s="25">
        <v>14.122</v>
      </c>
      <c r="F156" s="25">
        <v>78.751</v>
      </c>
      <c r="G156" s="9"/>
    </row>
    <row r="157" spans="1:7" ht="20.25" customHeight="1" hidden="1">
      <c r="A157" s="29" t="s">
        <v>31</v>
      </c>
      <c r="B157" s="30"/>
      <c r="C157" s="30"/>
      <c r="D157" s="30"/>
      <c r="E157" s="30"/>
      <c r="F157" s="30"/>
      <c r="G157" s="31"/>
    </row>
    <row r="158" spans="1:7" ht="42" customHeight="1" hidden="1">
      <c r="A158" s="7" t="s">
        <v>11</v>
      </c>
      <c r="B158" s="18">
        <f>SUM(B159:B175)</f>
        <v>1463.9</v>
      </c>
      <c r="C158" s="18">
        <f>SUM(C159:C175)</f>
        <v>55417.43499999999</v>
      </c>
      <c r="D158" s="18">
        <f>C158/B158*1000</f>
        <v>37856.025001707756</v>
      </c>
      <c r="E158" s="19">
        <f>MIN(E159:E175)</f>
        <v>11.601</v>
      </c>
      <c r="F158" s="19">
        <f>MAX(F159:F175)</f>
        <v>113.923</v>
      </c>
      <c r="G158" s="20" t="s">
        <v>32</v>
      </c>
    </row>
    <row r="159" spans="1:7" ht="15" hidden="1">
      <c r="A159" s="8" t="s">
        <v>33</v>
      </c>
      <c r="B159" s="23">
        <v>91.4</v>
      </c>
      <c r="C159" s="23">
        <v>3453.267</v>
      </c>
      <c r="D159" s="24">
        <f>C159/B159</f>
        <v>37.781914660831504</v>
      </c>
      <c r="E159" s="25">
        <v>11.601</v>
      </c>
      <c r="F159" s="25">
        <v>87.708</v>
      </c>
      <c r="G159" s="10"/>
    </row>
    <row r="160" spans="1:7" ht="15" hidden="1">
      <c r="A160" s="8" t="s">
        <v>34</v>
      </c>
      <c r="B160" s="23">
        <v>99</v>
      </c>
      <c r="C160" s="23">
        <v>4694.477</v>
      </c>
      <c r="D160" s="24">
        <f aca="true" t="shared" si="8" ref="D160:D175">C160/B160</f>
        <v>47.41895959595959</v>
      </c>
      <c r="E160" s="25">
        <v>13.219</v>
      </c>
      <c r="F160" s="25">
        <v>113.923</v>
      </c>
      <c r="G160" s="10"/>
    </row>
    <row r="161" spans="1:7" ht="15" hidden="1">
      <c r="A161" s="8" t="s">
        <v>35</v>
      </c>
      <c r="B161" s="23">
        <v>88</v>
      </c>
      <c r="C161" s="23">
        <v>3469.375</v>
      </c>
      <c r="D161" s="24">
        <f t="shared" si="8"/>
        <v>39.42471590909091</v>
      </c>
      <c r="E161" s="25">
        <v>13.805</v>
      </c>
      <c r="F161" s="25">
        <v>99.813</v>
      </c>
      <c r="G161" s="10"/>
    </row>
    <row r="162" spans="1:7" ht="15" hidden="1">
      <c r="A162" s="8" t="s">
        <v>36</v>
      </c>
      <c r="B162" s="23">
        <v>64.5</v>
      </c>
      <c r="C162" s="23">
        <v>2527.4</v>
      </c>
      <c r="D162" s="24">
        <f t="shared" si="8"/>
        <v>39.18449612403101</v>
      </c>
      <c r="E162" s="25">
        <v>13.124</v>
      </c>
      <c r="F162" s="25">
        <v>87.137</v>
      </c>
      <c r="G162" s="10"/>
    </row>
    <row r="163" spans="1:7" ht="15" hidden="1">
      <c r="A163" s="8" t="s">
        <v>37</v>
      </c>
      <c r="B163" s="23">
        <v>98</v>
      </c>
      <c r="C163" s="23">
        <v>4249.2</v>
      </c>
      <c r="D163" s="24">
        <f t="shared" si="8"/>
        <v>43.35918367346939</v>
      </c>
      <c r="E163" s="25">
        <v>11.635</v>
      </c>
      <c r="F163" s="25">
        <v>81.814</v>
      </c>
      <c r="G163" s="10"/>
    </row>
    <row r="164" spans="1:7" ht="15" hidden="1">
      <c r="A164" s="8" t="s">
        <v>38</v>
      </c>
      <c r="B164" s="23">
        <v>103</v>
      </c>
      <c r="C164" s="23">
        <v>3588.387</v>
      </c>
      <c r="D164" s="24">
        <f t="shared" si="8"/>
        <v>34.83870873786408</v>
      </c>
      <c r="E164" s="25">
        <v>14.253</v>
      </c>
      <c r="F164" s="25">
        <v>74.801</v>
      </c>
      <c r="G164" s="10"/>
    </row>
    <row r="165" spans="1:7" ht="15" hidden="1">
      <c r="A165" s="8" t="s">
        <v>39</v>
      </c>
      <c r="B165" s="23">
        <v>72</v>
      </c>
      <c r="C165" s="23">
        <v>2784.707</v>
      </c>
      <c r="D165" s="24">
        <f t="shared" si="8"/>
        <v>38.67648611111111</v>
      </c>
      <c r="E165" s="25">
        <v>11.931</v>
      </c>
      <c r="F165" s="25">
        <v>93.987</v>
      </c>
      <c r="G165" s="10"/>
    </row>
    <row r="166" spans="1:7" ht="15" hidden="1">
      <c r="A166" s="8" t="s">
        <v>40</v>
      </c>
      <c r="B166" s="23">
        <v>77</v>
      </c>
      <c r="C166" s="23">
        <v>3026.3</v>
      </c>
      <c r="D166" s="24">
        <f t="shared" si="8"/>
        <v>39.30259740259741</v>
      </c>
      <c r="E166" s="25">
        <v>12.247</v>
      </c>
      <c r="F166" s="25">
        <v>75.874</v>
      </c>
      <c r="G166" s="10"/>
    </row>
    <row r="167" spans="1:7" ht="15" hidden="1">
      <c r="A167" s="8" t="s">
        <v>41</v>
      </c>
      <c r="B167" s="23">
        <v>82</v>
      </c>
      <c r="C167" s="23">
        <v>3304.3</v>
      </c>
      <c r="D167" s="24">
        <f t="shared" si="8"/>
        <v>40.296341463414635</v>
      </c>
      <c r="E167" s="25">
        <v>12.523</v>
      </c>
      <c r="F167" s="25">
        <v>96.397</v>
      </c>
      <c r="G167" s="10"/>
    </row>
    <row r="168" spans="1:7" ht="15" hidden="1">
      <c r="A168" s="8" t="s">
        <v>42</v>
      </c>
      <c r="B168" s="23">
        <v>176</v>
      </c>
      <c r="C168" s="23">
        <v>7121.6</v>
      </c>
      <c r="D168" s="24">
        <f t="shared" si="8"/>
        <v>40.46363636363637</v>
      </c>
      <c r="E168" s="25">
        <v>13.016</v>
      </c>
      <c r="F168" s="25">
        <v>87.645</v>
      </c>
      <c r="G168" s="10"/>
    </row>
    <row r="169" spans="1:7" ht="15" hidden="1">
      <c r="A169" s="8" t="s">
        <v>43</v>
      </c>
      <c r="B169" s="23">
        <v>103</v>
      </c>
      <c r="C169" s="23">
        <v>3672.9</v>
      </c>
      <c r="D169" s="24">
        <f t="shared" si="8"/>
        <v>35.65922330097087</v>
      </c>
      <c r="E169" s="25">
        <v>12.72</v>
      </c>
      <c r="F169" s="25">
        <v>92.316</v>
      </c>
      <c r="G169" s="10"/>
    </row>
    <row r="170" spans="1:7" ht="15" hidden="1">
      <c r="A170" s="8" t="s">
        <v>44</v>
      </c>
      <c r="B170" s="23">
        <v>64</v>
      </c>
      <c r="C170" s="23">
        <v>2249.1</v>
      </c>
      <c r="D170" s="24">
        <f t="shared" si="8"/>
        <v>35.1421875</v>
      </c>
      <c r="E170" s="25">
        <v>12.03</v>
      </c>
      <c r="F170" s="25">
        <v>85.277</v>
      </c>
      <c r="G170" s="10"/>
    </row>
    <row r="171" spans="1:7" ht="15" hidden="1">
      <c r="A171" s="8" t="s">
        <v>45</v>
      </c>
      <c r="B171" s="23">
        <v>70</v>
      </c>
      <c r="C171" s="23">
        <v>2832.618</v>
      </c>
      <c r="D171" s="24">
        <f t="shared" si="8"/>
        <v>40.46597142857143</v>
      </c>
      <c r="E171" s="25">
        <v>13.016</v>
      </c>
      <c r="F171" s="25">
        <v>95.231</v>
      </c>
      <c r="G171" s="10"/>
    </row>
    <row r="172" spans="1:7" ht="15" hidden="1">
      <c r="A172" s="8" t="s">
        <v>46</v>
      </c>
      <c r="B172" s="23">
        <v>77</v>
      </c>
      <c r="C172" s="23">
        <v>2325.2</v>
      </c>
      <c r="D172" s="24">
        <f t="shared" si="8"/>
        <v>30.197402597402593</v>
      </c>
      <c r="E172" s="25">
        <v>12.488</v>
      </c>
      <c r="F172" s="25">
        <v>97.796</v>
      </c>
      <c r="G172" s="10"/>
    </row>
    <row r="173" spans="1:7" ht="15" hidden="1">
      <c r="A173" s="8" t="s">
        <v>47</v>
      </c>
      <c r="B173" s="23">
        <v>30</v>
      </c>
      <c r="C173" s="23">
        <v>1124.1</v>
      </c>
      <c r="D173" s="24">
        <f t="shared" si="8"/>
        <v>37.47</v>
      </c>
      <c r="E173" s="25">
        <v>18.409</v>
      </c>
      <c r="F173" s="25">
        <v>74.6</v>
      </c>
      <c r="G173" s="10"/>
    </row>
    <row r="174" spans="1:7" ht="15" hidden="1">
      <c r="A174" s="8" t="s">
        <v>48</v>
      </c>
      <c r="B174" s="23">
        <v>70</v>
      </c>
      <c r="C174" s="23">
        <v>2024.1</v>
      </c>
      <c r="D174" s="24">
        <f t="shared" si="8"/>
        <v>28.915714285714284</v>
      </c>
      <c r="E174" s="25">
        <v>12.585</v>
      </c>
      <c r="F174" s="25">
        <v>82.657</v>
      </c>
      <c r="G174" s="10"/>
    </row>
    <row r="175" spans="1:7" ht="15" hidden="1">
      <c r="A175" s="8" t="s">
        <v>49</v>
      </c>
      <c r="B175" s="23">
        <v>99</v>
      </c>
      <c r="C175" s="23">
        <v>2970.404</v>
      </c>
      <c r="D175" s="24">
        <f t="shared" si="8"/>
        <v>30.004080808080808</v>
      </c>
      <c r="E175" s="25">
        <v>12.383</v>
      </c>
      <c r="F175" s="25">
        <v>77.015</v>
      </c>
      <c r="G175" s="10"/>
    </row>
    <row r="176" spans="1:7" ht="39" hidden="1">
      <c r="A176" s="7" t="s">
        <v>54</v>
      </c>
      <c r="B176" s="18">
        <f>SUM(B177:B193)</f>
        <v>1450</v>
      </c>
      <c r="C176" s="18">
        <f>SUM(C177:C193)</f>
        <v>81039.15599999999</v>
      </c>
      <c r="D176" s="18">
        <f>C176/B176*1000</f>
        <v>55889.07310344827</v>
      </c>
      <c r="E176" s="19">
        <f>MIN(E177:E193)</f>
        <v>12.218</v>
      </c>
      <c r="F176" s="19">
        <f>MAX(F177:F193)</f>
        <v>127.96</v>
      </c>
      <c r="G176" s="20" t="s">
        <v>32</v>
      </c>
    </row>
    <row r="177" spans="1:7" ht="15" hidden="1">
      <c r="A177" s="8" t="s">
        <v>33</v>
      </c>
      <c r="B177" s="23">
        <v>93</v>
      </c>
      <c r="C177" s="23">
        <v>5055.169</v>
      </c>
      <c r="D177" s="24">
        <f>C177/B177</f>
        <v>54.35665591397849</v>
      </c>
      <c r="E177" s="25">
        <v>12.218</v>
      </c>
      <c r="F177" s="25">
        <v>83.2</v>
      </c>
      <c r="G177" s="10"/>
    </row>
    <row r="178" spans="1:7" ht="15" hidden="1">
      <c r="A178" s="8" t="s">
        <v>34</v>
      </c>
      <c r="B178" s="23">
        <v>100</v>
      </c>
      <c r="C178" s="23">
        <v>6568.834</v>
      </c>
      <c r="D178" s="24">
        <f aca="true" t="shared" si="9" ref="D178:D193">C178/B178</f>
        <v>65.68834</v>
      </c>
      <c r="E178" s="25">
        <v>13.804</v>
      </c>
      <c r="F178" s="25">
        <v>127.96</v>
      </c>
      <c r="G178" s="10"/>
    </row>
    <row r="179" spans="1:7" ht="15" hidden="1">
      <c r="A179" s="8" t="s">
        <v>35</v>
      </c>
      <c r="B179" s="23">
        <v>89</v>
      </c>
      <c r="C179" s="23">
        <v>5235.719</v>
      </c>
      <c r="D179" s="24">
        <f t="shared" si="9"/>
        <v>58.828303370786514</v>
      </c>
      <c r="E179" s="25">
        <v>13.832</v>
      </c>
      <c r="F179" s="25">
        <v>101.233</v>
      </c>
      <c r="G179" s="10"/>
    </row>
    <row r="180" spans="1:7" ht="15" hidden="1">
      <c r="A180" s="8" t="s">
        <v>36</v>
      </c>
      <c r="B180" s="23">
        <v>63</v>
      </c>
      <c r="C180" s="23">
        <v>5149.8</v>
      </c>
      <c r="D180" s="24">
        <f t="shared" si="9"/>
        <v>81.74285714285715</v>
      </c>
      <c r="E180" s="25">
        <v>13.545</v>
      </c>
      <c r="F180" s="25">
        <v>99.275</v>
      </c>
      <c r="G180" s="10"/>
    </row>
    <row r="181" spans="1:7" ht="15" hidden="1">
      <c r="A181" s="8" t="s">
        <v>37</v>
      </c>
      <c r="B181" s="23">
        <v>97</v>
      </c>
      <c r="C181" s="23">
        <v>6344.5</v>
      </c>
      <c r="D181" s="24">
        <f t="shared" si="9"/>
        <v>65.40721649484536</v>
      </c>
      <c r="E181" s="25">
        <v>15.106</v>
      </c>
      <c r="F181" s="25">
        <v>77.912</v>
      </c>
      <c r="G181" s="10"/>
    </row>
    <row r="182" spans="1:7" ht="15" hidden="1">
      <c r="A182" s="8" t="s">
        <v>38</v>
      </c>
      <c r="B182" s="23">
        <v>102</v>
      </c>
      <c r="C182" s="23">
        <v>3785.713</v>
      </c>
      <c r="D182" s="24">
        <f t="shared" si="9"/>
        <v>37.11483333333334</v>
      </c>
      <c r="E182" s="25">
        <v>13.06</v>
      </c>
      <c r="F182" s="25">
        <v>102.073</v>
      </c>
      <c r="G182" s="10"/>
    </row>
    <row r="183" spans="1:7" ht="15" hidden="1">
      <c r="A183" s="8" t="s">
        <v>39</v>
      </c>
      <c r="B183" s="23">
        <v>73</v>
      </c>
      <c r="C183" s="23">
        <v>3463.812</v>
      </c>
      <c r="D183" s="24">
        <f t="shared" si="9"/>
        <v>47.449479452054796</v>
      </c>
      <c r="E183" s="25">
        <v>13.114</v>
      </c>
      <c r="F183" s="25">
        <v>98.349</v>
      </c>
      <c r="G183" s="10"/>
    </row>
    <row r="184" spans="1:7" ht="15" hidden="1">
      <c r="A184" s="8" t="s">
        <v>40</v>
      </c>
      <c r="B184" s="23">
        <v>77</v>
      </c>
      <c r="C184" s="23">
        <v>3492.1</v>
      </c>
      <c r="D184" s="24">
        <f t="shared" si="9"/>
        <v>45.35194805194805</v>
      </c>
      <c r="E184" s="25">
        <v>12.325</v>
      </c>
      <c r="F184" s="25">
        <v>78.886</v>
      </c>
      <c r="G184" s="10"/>
    </row>
    <row r="185" spans="1:7" ht="15" hidden="1">
      <c r="A185" s="8" t="s">
        <v>41</v>
      </c>
      <c r="B185" s="23">
        <v>81</v>
      </c>
      <c r="C185" s="23">
        <v>4814.4</v>
      </c>
      <c r="D185" s="24">
        <f t="shared" si="9"/>
        <v>59.43703703703703</v>
      </c>
      <c r="E185" s="25">
        <v>12.226</v>
      </c>
      <c r="F185" s="25">
        <v>113.466</v>
      </c>
      <c r="G185" s="10"/>
    </row>
    <row r="186" spans="1:7" ht="15" hidden="1">
      <c r="A186" s="8" t="s">
        <v>42</v>
      </c>
      <c r="B186" s="23">
        <v>176</v>
      </c>
      <c r="C186" s="23">
        <v>10375.3</v>
      </c>
      <c r="D186" s="24">
        <f t="shared" si="9"/>
        <v>58.95056818181818</v>
      </c>
      <c r="E186" s="25">
        <v>13.016</v>
      </c>
      <c r="F186" s="25">
        <v>87.21</v>
      </c>
      <c r="G186" s="10"/>
    </row>
    <row r="187" spans="1:7" ht="15" hidden="1">
      <c r="A187" s="8" t="s">
        <v>43</v>
      </c>
      <c r="B187" s="23">
        <v>101</v>
      </c>
      <c r="C187" s="23">
        <v>6664.3</v>
      </c>
      <c r="D187" s="24">
        <f t="shared" si="9"/>
        <v>65.98316831683168</v>
      </c>
      <c r="E187" s="25">
        <v>12.218</v>
      </c>
      <c r="F187" s="25">
        <v>91.225</v>
      </c>
      <c r="G187" s="10"/>
    </row>
    <row r="188" spans="1:7" ht="15" hidden="1">
      <c r="A188" s="8" t="s">
        <v>44</v>
      </c>
      <c r="B188" s="23">
        <v>64</v>
      </c>
      <c r="C188" s="23">
        <v>3394.1</v>
      </c>
      <c r="D188" s="24">
        <f t="shared" si="9"/>
        <v>53.0328125</v>
      </c>
      <c r="E188" s="25">
        <v>12.424</v>
      </c>
      <c r="F188" s="25">
        <v>75.252</v>
      </c>
      <c r="G188" s="10"/>
    </row>
    <row r="189" spans="1:7" ht="15" hidden="1">
      <c r="A189" s="8" t="s">
        <v>45</v>
      </c>
      <c r="B189" s="23">
        <v>69</v>
      </c>
      <c r="C189" s="23">
        <v>3913.709</v>
      </c>
      <c r="D189" s="24">
        <f t="shared" si="9"/>
        <v>56.72042028985507</v>
      </c>
      <c r="E189" s="25">
        <v>12.818</v>
      </c>
      <c r="F189" s="25">
        <v>102.187</v>
      </c>
      <c r="G189" s="10"/>
    </row>
    <row r="190" spans="1:7" ht="15" hidden="1">
      <c r="A190" s="8" t="s">
        <v>46</v>
      </c>
      <c r="B190" s="23">
        <v>78</v>
      </c>
      <c r="C190" s="23">
        <v>4532.5</v>
      </c>
      <c r="D190" s="24">
        <f t="shared" si="9"/>
        <v>58.10897435897436</v>
      </c>
      <c r="E190" s="25">
        <v>12.992</v>
      </c>
      <c r="F190" s="25">
        <v>107.789</v>
      </c>
      <c r="G190" s="10"/>
    </row>
    <row r="191" spans="1:7" ht="15" hidden="1">
      <c r="A191" s="8" t="s">
        <v>47</v>
      </c>
      <c r="B191" s="23">
        <v>18</v>
      </c>
      <c r="C191" s="23">
        <v>1007.8</v>
      </c>
      <c r="D191" s="24">
        <f t="shared" si="9"/>
        <v>55.98888888888889</v>
      </c>
      <c r="E191" s="25">
        <v>14.396</v>
      </c>
      <c r="F191" s="25">
        <v>64.276</v>
      </c>
      <c r="G191" s="10"/>
    </row>
    <row r="192" spans="1:7" ht="15" hidden="1">
      <c r="A192" s="8" t="s">
        <v>48</v>
      </c>
      <c r="B192" s="23">
        <v>70</v>
      </c>
      <c r="C192" s="23">
        <v>3335.4</v>
      </c>
      <c r="D192" s="24">
        <f t="shared" si="9"/>
        <v>47.64857142857143</v>
      </c>
      <c r="E192" s="25">
        <v>13.069</v>
      </c>
      <c r="F192" s="25">
        <v>94.322</v>
      </c>
      <c r="G192" s="10"/>
    </row>
    <row r="193" spans="1:7" ht="15" hidden="1">
      <c r="A193" s="8" t="s">
        <v>49</v>
      </c>
      <c r="B193" s="23">
        <v>99</v>
      </c>
      <c r="C193" s="23">
        <v>3906</v>
      </c>
      <c r="D193" s="24">
        <f t="shared" si="9"/>
        <v>39.45454545454545</v>
      </c>
      <c r="E193" s="25">
        <v>14.79</v>
      </c>
      <c r="F193" s="25">
        <v>80.752</v>
      </c>
      <c r="G193" s="10"/>
    </row>
    <row r="194" spans="1:7" ht="39" hidden="1">
      <c r="A194" s="7" t="s">
        <v>55</v>
      </c>
      <c r="B194" s="18">
        <f>SUM(B195:B211)</f>
        <v>1453</v>
      </c>
      <c r="C194" s="18">
        <f>SUM(C195:C211)</f>
        <v>57101.07099999999</v>
      </c>
      <c r="D194" s="18">
        <f>C194/B194*1000</f>
        <v>39298.741225051606</v>
      </c>
      <c r="E194" s="19">
        <f>MIN(E195:E211)</f>
        <v>12.219</v>
      </c>
      <c r="F194" s="19">
        <f>MAX(F195:F211)</f>
        <v>126.93</v>
      </c>
      <c r="G194" s="20" t="s">
        <v>32</v>
      </c>
    </row>
    <row r="195" spans="1:7" ht="15" hidden="1">
      <c r="A195" s="8" t="s">
        <v>33</v>
      </c>
      <c r="B195" s="23">
        <v>92</v>
      </c>
      <c r="C195" s="23">
        <v>3432.371</v>
      </c>
      <c r="D195" s="24">
        <f>C195/B195</f>
        <v>37.30838043478261</v>
      </c>
      <c r="E195" s="25">
        <v>12.219</v>
      </c>
      <c r="F195" s="25">
        <v>85.6</v>
      </c>
      <c r="G195" s="10"/>
    </row>
    <row r="196" spans="1:7" ht="15" hidden="1">
      <c r="A196" s="8" t="s">
        <v>34</v>
      </c>
      <c r="B196" s="23">
        <v>100</v>
      </c>
      <c r="C196" s="23">
        <v>4761.53</v>
      </c>
      <c r="D196" s="24">
        <f aca="true" t="shared" si="10" ref="D196:D211">C196/B196</f>
        <v>47.6153</v>
      </c>
      <c r="E196" s="25">
        <v>13.842</v>
      </c>
      <c r="F196" s="25">
        <v>118.498</v>
      </c>
      <c r="G196" s="10"/>
    </row>
    <row r="197" spans="1:7" ht="15" hidden="1">
      <c r="A197" s="8" t="s">
        <v>35</v>
      </c>
      <c r="B197" s="23">
        <v>86</v>
      </c>
      <c r="C197" s="23">
        <v>3401.896</v>
      </c>
      <c r="D197" s="24">
        <f t="shared" si="10"/>
        <v>39.556930232558145</v>
      </c>
      <c r="E197" s="25">
        <v>13.486</v>
      </c>
      <c r="F197" s="25">
        <v>103.463</v>
      </c>
      <c r="G197" s="10"/>
    </row>
    <row r="198" spans="1:7" ht="15" hidden="1">
      <c r="A198" s="8" t="s">
        <v>36</v>
      </c>
      <c r="B198" s="23">
        <v>64</v>
      </c>
      <c r="C198" s="23">
        <v>2565.4</v>
      </c>
      <c r="D198" s="24">
        <f t="shared" si="10"/>
        <v>40.084375</v>
      </c>
      <c r="E198" s="25">
        <v>12.219</v>
      </c>
      <c r="F198" s="25">
        <v>101.722</v>
      </c>
      <c r="G198" s="10"/>
    </row>
    <row r="199" spans="1:7" ht="15" hidden="1">
      <c r="A199" s="8" t="s">
        <v>37</v>
      </c>
      <c r="B199" s="23">
        <v>96</v>
      </c>
      <c r="C199" s="23">
        <v>4029.3</v>
      </c>
      <c r="D199" s="24">
        <f t="shared" si="10"/>
        <v>41.971875000000004</v>
      </c>
      <c r="E199" s="25">
        <v>12.219</v>
      </c>
      <c r="F199" s="25">
        <v>80.023</v>
      </c>
      <c r="G199" s="10"/>
    </row>
    <row r="200" spans="1:7" ht="15" hidden="1">
      <c r="A200" s="8" t="s">
        <v>38</v>
      </c>
      <c r="B200" s="23">
        <v>103</v>
      </c>
      <c r="C200" s="23">
        <v>5373.633</v>
      </c>
      <c r="D200" s="24">
        <f t="shared" si="10"/>
        <v>52.17119417475728</v>
      </c>
      <c r="E200" s="25">
        <v>14.16</v>
      </c>
      <c r="F200" s="25">
        <v>82.701</v>
      </c>
      <c r="G200" s="10"/>
    </row>
    <row r="201" spans="1:7" ht="15" hidden="1">
      <c r="A201" s="8" t="s">
        <v>39</v>
      </c>
      <c r="B201" s="23">
        <v>73</v>
      </c>
      <c r="C201" s="23">
        <v>2646.705</v>
      </c>
      <c r="D201" s="24">
        <f t="shared" si="10"/>
        <v>36.256232876712325</v>
      </c>
      <c r="E201" s="25">
        <v>12.219</v>
      </c>
      <c r="F201" s="25">
        <v>95.519</v>
      </c>
      <c r="G201" s="10"/>
    </row>
    <row r="202" spans="1:7" ht="15" hidden="1">
      <c r="A202" s="8" t="s">
        <v>40</v>
      </c>
      <c r="B202" s="23">
        <v>79</v>
      </c>
      <c r="C202" s="23">
        <v>3546.4</v>
      </c>
      <c r="D202" s="24">
        <f t="shared" si="10"/>
        <v>44.89113924050633</v>
      </c>
      <c r="E202" s="25">
        <v>13.311</v>
      </c>
      <c r="F202" s="25">
        <v>99.481</v>
      </c>
      <c r="G202" s="10"/>
    </row>
    <row r="203" spans="1:7" ht="15" hidden="1">
      <c r="A203" s="8" t="s">
        <v>41</v>
      </c>
      <c r="B203" s="23">
        <v>81</v>
      </c>
      <c r="C203" s="23">
        <v>3243.4</v>
      </c>
      <c r="D203" s="24">
        <f t="shared" si="10"/>
        <v>40.04197530864197</v>
      </c>
      <c r="E203" s="25">
        <v>12.589</v>
      </c>
      <c r="F203" s="25">
        <v>82.821</v>
      </c>
      <c r="G203" s="10"/>
    </row>
    <row r="204" spans="1:7" ht="15" hidden="1">
      <c r="A204" s="8" t="s">
        <v>42</v>
      </c>
      <c r="B204" s="23">
        <v>179</v>
      </c>
      <c r="C204" s="23">
        <v>7045.1</v>
      </c>
      <c r="D204" s="24">
        <f t="shared" si="10"/>
        <v>39.35810055865922</v>
      </c>
      <c r="E204" s="25">
        <v>13.114</v>
      </c>
      <c r="F204" s="25">
        <v>126.93</v>
      </c>
      <c r="G204" s="10"/>
    </row>
    <row r="205" spans="1:7" ht="15" hidden="1">
      <c r="A205" s="8" t="s">
        <v>43</v>
      </c>
      <c r="B205" s="23">
        <v>102</v>
      </c>
      <c r="C205" s="23">
        <v>3579.3</v>
      </c>
      <c r="D205" s="24">
        <f t="shared" si="10"/>
        <v>35.09117647058824</v>
      </c>
      <c r="E205" s="25">
        <v>12.219</v>
      </c>
      <c r="F205" s="25">
        <v>113.641</v>
      </c>
      <c r="G205" s="10"/>
    </row>
    <row r="206" spans="1:7" ht="15" hidden="1">
      <c r="A206" s="8" t="s">
        <v>44</v>
      </c>
      <c r="B206" s="23">
        <v>64</v>
      </c>
      <c r="C206" s="23">
        <v>2363.7</v>
      </c>
      <c r="D206" s="24">
        <f t="shared" si="10"/>
        <v>36.9328125</v>
      </c>
      <c r="E206" s="25">
        <v>13.552</v>
      </c>
      <c r="F206" s="25">
        <v>74.214</v>
      </c>
      <c r="G206" s="10"/>
    </row>
    <row r="207" spans="1:7" ht="15" hidden="1">
      <c r="A207" s="8" t="s">
        <v>45</v>
      </c>
      <c r="B207" s="23">
        <v>68</v>
      </c>
      <c r="C207" s="23">
        <v>2837.736</v>
      </c>
      <c r="D207" s="24">
        <f t="shared" si="10"/>
        <v>41.73141176470588</v>
      </c>
      <c r="E207" s="25">
        <v>13.015</v>
      </c>
      <c r="F207" s="25">
        <v>102.574</v>
      </c>
      <c r="G207" s="10"/>
    </row>
    <row r="208" spans="1:7" ht="15" hidden="1">
      <c r="A208" s="8" t="s">
        <v>46</v>
      </c>
      <c r="B208" s="23">
        <v>78</v>
      </c>
      <c r="C208" s="23">
        <v>2500.2</v>
      </c>
      <c r="D208" s="24">
        <f t="shared" si="10"/>
        <v>32.05384615384615</v>
      </c>
      <c r="E208" s="25">
        <v>13.301</v>
      </c>
      <c r="F208" s="25">
        <v>99.536</v>
      </c>
      <c r="G208" s="10"/>
    </row>
    <row r="209" spans="1:7" ht="15" hidden="1">
      <c r="A209" s="8" t="s">
        <v>47</v>
      </c>
      <c r="B209" s="23">
        <v>18</v>
      </c>
      <c r="C209" s="23">
        <v>664.2</v>
      </c>
      <c r="D209" s="24">
        <f t="shared" si="10"/>
        <v>36.900000000000006</v>
      </c>
      <c r="E209" s="25">
        <v>12.219</v>
      </c>
      <c r="F209" s="25">
        <v>64.648</v>
      </c>
      <c r="G209" s="10"/>
    </row>
    <row r="210" spans="1:7" ht="15" hidden="1">
      <c r="A210" s="8" t="s">
        <v>48</v>
      </c>
      <c r="B210" s="23">
        <v>70</v>
      </c>
      <c r="C210" s="23">
        <v>1838.2</v>
      </c>
      <c r="D210" s="24">
        <f t="shared" si="10"/>
        <v>26.26</v>
      </c>
      <c r="E210" s="25">
        <v>13.212</v>
      </c>
      <c r="F210" s="25">
        <v>70.51</v>
      </c>
      <c r="G210" s="10"/>
    </row>
    <row r="211" spans="1:7" ht="15" hidden="1">
      <c r="A211" s="8" t="s">
        <v>49</v>
      </c>
      <c r="B211" s="23">
        <v>100</v>
      </c>
      <c r="C211" s="23">
        <v>3272</v>
      </c>
      <c r="D211" s="24">
        <f t="shared" si="10"/>
        <v>32.72</v>
      </c>
      <c r="E211" s="25">
        <v>14.99</v>
      </c>
      <c r="F211" s="25">
        <v>86.03</v>
      </c>
      <c r="G211" s="10"/>
    </row>
    <row r="212" spans="1:7" ht="39" hidden="1">
      <c r="A212" s="7" t="s">
        <v>58</v>
      </c>
      <c r="B212" s="18">
        <f>SUM(B213:B229)</f>
        <v>1465</v>
      </c>
      <c r="C212" s="18">
        <f>SUM(C213:C229)</f>
        <v>76061.096</v>
      </c>
      <c r="D212" s="18">
        <f>C212/B212*1000</f>
        <v>51918.83686006826</v>
      </c>
      <c r="E212" s="19">
        <f>MIN(E213:E229)</f>
        <v>12.219</v>
      </c>
      <c r="F212" s="19">
        <f>MAX(F213:F229)</f>
        <v>163.6</v>
      </c>
      <c r="G212" s="20" t="s">
        <v>32</v>
      </c>
    </row>
    <row r="213" spans="1:7" ht="15" hidden="1">
      <c r="A213" s="8" t="s">
        <v>33</v>
      </c>
      <c r="B213" s="23">
        <v>93</v>
      </c>
      <c r="C213" s="23">
        <v>5058.152</v>
      </c>
      <c r="D213" s="24">
        <f>C213/B213</f>
        <v>54.3887311827957</v>
      </c>
      <c r="E213" s="25">
        <v>12.4</v>
      </c>
      <c r="F213" s="25">
        <v>163.6</v>
      </c>
      <c r="G213" s="10"/>
    </row>
    <row r="214" spans="1:7" ht="15" hidden="1">
      <c r="A214" s="8" t="s">
        <v>34</v>
      </c>
      <c r="B214" s="23">
        <v>100</v>
      </c>
      <c r="C214" s="23">
        <v>5255.906</v>
      </c>
      <c r="D214" s="24">
        <f aca="true" t="shared" si="11" ref="D214:D229">C214/B214</f>
        <v>52.55906</v>
      </c>
      <c r="E214" s="25">
        <v>13.911</v>
      </c>
      <c r="F214" s="25">
        <v>100.235</v>
      </c>
      <c r="G214" s="10"/>
    </row>
    <row r="215" spans="1:7" ht="15" hidden="1">
      <c r="A215" s="8" t="s">
        <v>35</v>
      </c>
      <c r="B215" s="23">
        <v>86</v>
      </c>
      <c r="C215" s="23">
        <v>4939.159</v>
      </c>
      <c r="D215" s="24">
        <f t="shared" si="11"/>
        <v>57.43208139534883</v>
      </c>
      <c r="E215" s="25">
        <v>14.477</v>
      </c>
      <c r="F215" s="25">
        <v>116.573</v>
      </c>
      <c r="G215" s="10"/>
    </row>
    <row r="216" spans="1:7" ht="15" hidden="1">
      <c r="A216" s="8" t="s">
        <v>36</v>
      </c>
      <c r="B216" s="23">
        <v>66</v>
      </c>
      <c r="C216" s="23">
        <v>3456.3</v>
      </c>
      <c r="D216" s="24">
        <f t="shared" si="11"/>
        <v>52.368181818181824</v>
      </c>
      <c r="E216" s="25">
        <v>12.219</v>
      </c>
      <c r="F216" s="25">
        <v>102.322</v>
      </c>
      <c r="G216" s="10"/>
    </row>
    <row r="217" spans="1:7" ht="15" hidden="1">
      <c r="A217" s="8" t="s">
        <v>37</v>
      </c>
      <c r="B217" s="23">
        <v>97</v>
      </c>
      <c r="C217" s="23">
        <v>5647.5</v>
      </c>
      <c r="D217" s="24">
        <f t="shared" si="11"/>
        <v>58.22164948453608</v>
      </c>
      <c r="E217" s="25">
        <v>12.226</v>
      </c>
      <c r="F217" s="25">
        <v>96.505</v>
      </c>
      <c r="G217" s="10"/>
    </row>
    <row r="218" spans="1:7" ht="15" hidden="1">
      <c r="A218" s="8" t="s">
        <v>38</v>
      </c>
      <c r="B218" s="23">
        <v>107</v>
      </c>
      <c r="C218" s="23">
        <v>4955.147</v>
      </c>
      <c r="D218" s="24">
        <f t="shared" si="11"/>
        <v>46.30978504672897</v>
      </c>
      <c r="E218" s="25">
        <v>13.818</v>
      </c>
      <c r="F218" s="25">
        <v>96.181</v>
      </c>
      <c r="G218" s="10"/>
    </row>
    <row r="219" spans="1:7" ht="15" hidden="1">
      <c r="A219" s="8" t="s">
        <v>39</v>
      </c>
      <c r="B219" s="23">
        <v>72</v>
      </c>
      <c r="C219" s="23">
        <v>3496.376</v>
      </c>
      <c r="D219" s="24">
        <f t="shared" si="11"/>
        <v>48.56077777777778</v>
      </c>
      <c r="E219" s="25">
        <v>12.72</v>
      </c>
      <c r="F219" s="25">
        <v>101.065</v>
      </c>
      <c r="G219" s="10"/>
    </row>
    <row r="220" spans="1:7" ht="15" hidden="1">
      <c r="A220" s="8" t="s">
        <v>40</v>
      </c>
      <c r="B220" s="23">
        <v>79</v>
      </c>
      <c r="C220" s="23">
        <v>3957</v>
      </c>
      <c r="D220" s="24">
        <f t="shared" si="11"/>
        <v>50.08860759493671</v>
      </c>
      <c r="E220" s="25">
        <v>12.523</v>
      </c>
      <c r="F220" s="25">
        <v>99.1</v>
      </c>
      <c r="G220" s="10"/>
    </row>
    <row r="221" spans="1:7" ht="15" hidden="1">
      <c r="A221" s="8" t="s">
        <v>41</v>
      </c>
      <c r="B221" s="23">
        <v>81</v>
      </c>
      <c r="C221" s="23">
        <v>4311</v>
      </c>
      <c r="D221" s="24">
        <f t="shared" si="11"/>
        <v>53.22222222222222</v>
      </c>
      <c r="E221" s="25">
        <v>12.7</v>
      </c>
      <c r="F221" s="25">
        <v>84.424</v>
      </c>
      <c r="G221" s="10"/>
    </row>
    <row r="222" spans="1:7" ht="15" hidden="1">
      <c r="A222" s="8" t="s">
        <v>42</v>
      </c>
      <c r="B222" s="23">
        <v>180</v>
      </c>
      <c r="C222" s="23">
        <v>9169.1</v>
      </c>
      <c r="D222" s="24">
        <f t="shared" si="11"/>
        <v>50.93944444444445</v>
      </c>
      <c r="E222" s="25">
        <v>12.219</v>
      </c>
      <c r="F222" s="25">
        <v>127.332</v>
      </c>
      <c r="G222" s="10"/>
    </row>
    <row r="223" spans="1:7" ht="15" hidden="1">
      <c r="A223" s="8" t="s">
        <v>43</v>
      </c>
      <c r="B223" s="23">
        <v>103</v>
      </c>
      <c r="C223" s="23">
        <v>5910</v>
      </c>
      <c r="D223" s="24">
        <f t="shared" si="11"/>
        <v>57.37864077669903</v>
      </c>
      <c r="E223" s="25">
        <v>12.325</v>
      </c>
      <c r="F223" s="25">
        <v>134.729</v>
      </c>
      <c r="G223" s="10"/>
    </row>
    <row r="224" spans="1:7" ht="15" hidden="1">
      <c r="A224" s="8" t="s">
        <v>44</v>
      </c>
      <c r="B224" s="23">
        <v>64</v>
      </c>
      <c r="C224" s="23">
        <v>2987.5</v>
      </c>
      <c r="D224" s="24">
        <f t="shared" si="11"/>
        <v>46.6796875</v>
      </c>
      <c r="E224" s="25">
        <v>12.226</v>
      </c>
      <c r="F224" s="25">
        <v>71.621</v>
      </c>
      <c r="G224" s="10"/>
    </row>
    <row r="225" spans="1:7" ht="15" hidden="1">
      <c r="A225" s="8" t="s">
        <v>45</v>
      </c>
      <c r="B225" s="23">
        <v>67</v>
      </c>
      <c r="C225" s="23">
        <v>3637.556</v>
      </c>
      <c r="D225" s="24">
        <f t="shared" si="11"/>
        <v>54.291880597014924</v>
      </c>
      <c r="E225" s="25">
        <v>13.015</v>
      </c>
      <c r="F225" s="25">
        <v>87.276</v>
      </c>
      <c r="G225" s="10"/>
    </row>
    <row r="226" spans="1:7" ht="15" hidden="1">
      <c r="A226" s="8" t="s">
        <v>46</v>
      </c>
      <c r="B226" s="23">
        <v>79</v>
      </c>
      <c r="C226" s="23">
        <v>4128.7</v>
      </c>
      <c r="D226" s="24">
        <f t="shared" si="11"/>
        <v>52.26202531645569</v>
      </c>
      <c r="E226" s="25">
        <v>18.315</v>
      </c>
      <c r="F226" s="25">
        <v>94.199</v>
      </c>
      <c r="G226" s="10"/>
    </row>
    <row r="227" spans="1:7" ht="15" hidden="1">
      <c r="A227" s="8" t="s">
        <v>47</v>
      </c>
      <c r="B227" s="23">
        <v>18</v>
      </c>
      <c r="C227" s="23">
        <v>1018</v>
      </c>
      <c r="D227" s="24">
        <f t="shared" si="11"/>
        <v>56.55555555555556</v>
      </c>
      <c r="E227" s="25">
        <v>12.219</v>
      </c>
      <c r="F227" s="25">
        <v>64.648</v>
      </c>
      <c r="G227" s="10"/>
    </row>
    <row r="228" spans="1:7" ht="15" hidden="1">
      <c r="A228" s="8" t="s">
        <v>48</v>
      </c>
      <c r="B228" s="23">
        <v>70</v>
      </c>
      <c r="C228" s="23">
        <v>3543.6</v>
      </c>
      <c r="D228" s="24">
        <f t="shared" si="11"/>
        <v>50.62285714285714</v>
      </c>
      <c r="E228" s="25">
        <v>13.607</v>
      </c>
      <c r="F228" s="25">
        <v>71.283</v>
      </c>
      <c r="G228" s="10"/>
    </row>
    <row r="229" spans="1:7" ht="15" hidden="1">
      <c r="A229" s="8" t="s">
        <v>49</v>
      </c>
      <c r="B229" s="23">
        <v>103</v>
      </c>
      <c r="C229" s="23">
        <v>4590.1</v>
      </c>
      <c r="D229" s="24">
        <f t="shared" si="11"/>
        <v>44.564077669902915</v>
      </c>
      <c r="E229" s="25">
        <v>13.705</v>
      </c>
      <c r="F229" s="25">
        <v>88.563</v>
      </c>
      <c r="G229" s="10"/>
    </row>
    <row r="230" spans="1:7" ht="39" hidden="1">
      <c r="A230" s="7" t="s">
        <v>59</v>
      </c>
      <c r="B230" s="18">
        <f>SUM(B231:B247)</f>
        <v>1459</v>
      </c>
      <c r="C230" s="18">
        <f>SUM(C231:C247)</f>
        <v>112817.42399999998</v>
      </c>
      <c r="D230" s="18">
        <f>C230/B230*1000</f>
        <v>77325.17066483892</v>
      </c>
      <c r="E230" s="19">
        <f>MIN(E231:E247)</f>
        <v>12.754</v>
      </c>
      <c r="F230" s="19">
        <f>MAX(F231:F247)</f>
        <v>200.6</v>
      </c>
      <c r="G230" s="20" t="s">
        <v>32</v>
      </c>
    </row>
    <row r="231" spans="1:7" ht="15" hidden="1">
      <c r="A231" s="8" t="s">
        <v>33</v>
      </c>
      <c r="B231" s="23">
        <v>93</v>
      </c>
      <c r="C231" s="23">
        <v>6683.863</v>
      </c>
      <c r="D231" s="24">
        <f>C231/B231</f>
        <v>71.86949462365591</v>
      </c>
      <c r="E231" s="25">
        <v>16.2</v>
      </c>
      <c r="F231" s="25">
        <v>200.6</v>
      </c>
      <c r="G231" s="10"/>
    </row>
    <row r="232" spans="1:7" ht="15" hidden="1">
      <c r="A232" s="8" t="s">
        <v>34</v>
      </c>
      <c r="B232" s="23">
        <v>101</v>
      </c>
      <c r="C232" s="23">
        <v>8390.148</v>
      </c>
      <c r="D232" s="24">
        <f aca="true" t="shared" si="12" ref="D232:D247">C232/B232</f>
        <v>83.07077227722772</v>
      </c>
      <c r="E232" s="25">
        <v>13.804</v>
      </c>
      <c r="F232" s="25">
        <v>135.197</v>
      </c>
      <c r="G232" s="10"/>
    </row>
    <row r="233" spans="1:7" ht="15" hidden="1">
      <c r="A233" s="8" t="s">
        <v>35</v>
      </c>
      <c r="B233" s="23">
        <v>87</v>
      </c>
      <c r="C233" s="23">
        <v>6061.351</v>
      </c>
      <c r="D233" s="24">
        <f t="shared" si="12"/>
        <v>69.67070114942528</v>
      </c>
      <c r="E233" s="25">
        <v>14.897</v>
      </c>
      <c r="F233" s="25">
        <v>116.624</v>
      </c>
      <c r="G233" s="10"/>
    </row>
    <row r="234" spans="1:7" ht="15" hidden="1">
      <c r="A234" s="8" t="s">
        <v>36</v>
      </c>
      <c r="B234" s="23">
        <v>66</v>
      </c>
      <c r="C234" s="23">
        <v>5971.067</v>
      </c>
      <c r="D234" s="24">
        <f t="shared" si="12"/>
        <v>90.47071212121212</v>
      </c>
      <c r="E234" s="25">
        <v>13.93</v>
      </c>
      <c r="F234" s="25">
        <v>125.862</v>
      </c>
      <c r="G234" s="10"/>
    </row>
    <row r="235" spans="1:7" ht="15" hidden="1">
      <c r="A235" s="8" t="s">
        <v>37</v>
      </c>
      <c r="B235" s="23">
        <v>97</v>
      </c>
      <c r="C235" s="23">
        <v>9189.475</v>
      </c>
      <c r="D235" s="24">
        <f t="shared" si="12"/>
        <v>94.7368556701031</v>
      </c>
      <c r="E235" s="25">
        <v>13.333</v>
      </c>
      <c r="F235" s="25">
        <v>132.867</v>
      </c>
      <c r="G235" s="10"/>
    </row>
    <row r="236" spans="1:7" ht="15" hidden="1">
      <c r="A236" s="8" t="s">
        <v>38</v>
      </c>
      <c r="B236" s="23">
        <v>102</v>
      </c>
      <c r="C236" s="23">
        <v>6942.282</v>
      </c>
      <c r="D236" s="24">
        <f t="shared" si="12"/>
        <v>68.06158823529412</v>
      </c>
      <c r="E236" s="25">
        <v>15.226</v>
      </c>
      <c r="F236" s="25">
        <v>105.824</v>
      </c>
      <c r="G236" s="10"/>
    </row>
    <row r="237" spans="1:7" ht="15" hidden="1">
      <c r="A237" s="8" t="s">
        <v>39</v>
      </c>
      <c r="B237" s="23">
        <v>71</v>
      </c>
      <c r="C237" s="23">
        <v>4749.907</v>
      </c>
      <c r="D237" s="24">
        <f t="shared" si="12"/>
        <v>66.9000985915493</v>
      </c>
      <c r="E237" s="25">
        <v>12.754</v>
      </c>
      <c r="F237" s="25">
        <v>101.458</v>
      </c>
      <c r="G237" s="10"/>
    </row>
    <row r="238" spans="1:7" ht="15" hidden="1">
      <c r="A238" s="8" t="s">
        <v>40</v>
      </c>
      <c r="B238" s="23">
        <v>79</v>
      </c>
      <c r="C238" s="23">
        <v>6451.541</v>
      </c>
      <c r="D238" s="24">
        <f t="shared" si="12"/>
        <v>81.6650759493671</v>
      </c>
      <c r="E238" s="25">
        <v>13.015</v>
      </c>
      <c r="F238" s="25">
        <v>130.245</v>
      </c>
      <c r="G238" s="10"/>
    </row>
    <row r="239" spans="1:7" ht="15" hidden="1">
      <c r="A239" s="8" t="s">
        <v>41</v>
      </c>
      <c r="B239" s="23">
        <v>81</v>
      </c>
      <c r="C239" s="23">
        <v>7339.181</v>
      </c>
      <c r="D239" s="24">
        <f t="shared" si="12"/>
        <v>90.60717283950616</v>
      </c>
      <c r="E239" s="25">
        <v>12.917</v>
      </c>
      <c r="F239" s="25">
        <v>97.612</v>
      </c>
      <c r="G239" s="10"/>
    </row>
    <row r="240" spans="1:7" ht="15" hidden="1">
      <c r="A240" s="8" t="s">
        <v>42</v>
      </c>
      <c r="B240" s="23">
        <v>180</v>
      </c>
      <c r="C240" s="23">
        <v>15753.807</v>
      </c>
      <c r="D240" s="24">
        <f t="shared" si="12"/>
        <v>87.52115</v>
      </c>
      <c r="E240" s="25">
        <v>12.818</v>
      </c>
      <c r="F240" s="25">
        <v>139.947</v>
      </c>
      <c r="G240" s="10"/>
    </row>
    <row r="241" spans="1:7" ht="15" hidden="1">
      <c r="A241" s="8" t="s">
        <v>43</v>
      </c>
      <c r="B241" s="23">
        <v>100</v>
      </c>
      <c r="C241" s="23">
        <v>9672.541</v>
      </c>
      <c r="D241" s="24">
        <f t="shared" si="12"/>
        <v>96.72541</v>
      </c>
      <c r="E241" s="25">
        <v>18.859</v>
      </c>
      <c r="F241" s="25">
        <v>140.232</v>
      </c>
      <c r="G241" s="10"/>
    </row>
    <row r="242" spans="1:7" ht="15" hidden="1">
      <c r="A242" s="8" t="s">
        <v>44</v>
      </c>
      <c r="B242" s="23">
        <v>65</v>
      </c>
      <c r="C242" s="23">
        <v>4961.336</v>
      </c>
      <c r="D242" s="24">
        <f t="shared" si="12"/>
        <v>76.32824615384615</v>
      </c>
      <c r="E242" s="25">
        <v>12.926</v>
      </c>
      <c r="F242" s="25">
        <v>88.982</v>
      </c>
      <c r="G242" s="10"/>
    </row>
    <row r="243" spans="1:7" ht="15" hidden="1">
      <c r="A243" s="8" t="s">
        <v>45</v>
      </c>
      <c r="B243" s="23">
        <v>67</v>
      </c>
      <c r="C243" s="23">
        <v>6076.853</v>
      </c>
      <c r="D243" s="24">
        <f t="shared" si="12"/>
        <v>90.69929850746269</v>
      </c>
      <c r="E243" s="25">
        <v>13.015</v>
      </c>
      <c r="F243" s="25">
        <v>127.921</v>
      </c>
      <c r="G243" s="10"/>
    </row>
    <row r="244" spans="1:7" ht="15" hidden="1">
      <c r="A244" s="8" t="s">
        <v>46</v>
      </c>
      <c r="B244" s="23">
        <v>80</v>
      </c>
      <c r="C244" s="23">
        <v>4886.259</v>
      </c>
      <c r="D244" s="24">
        <f t="shared" si="12"/>
        <v>61.0782375</v>
      </c>
      <c r="E244" s="25">
        <v>17.038</v>
      </c>
      <c r="F244" s="25">
        <v>114.149</v>
      </c>
      <c r="G244" s="10"/>
    </row>
    <row r="245" spans="1:7" ht="15" hidden="1">
      <c r="A245" s="8" t="s">
        <v>47</v>
      </c>
      <c r="B245" s="23">
        <v>18</v>
      </c>
      <c r="C245" s="23">
        <v>1461.364</v>
      </c>
      <c r="D245" s="24">
        <f t="shared" si="12"/>
        <v>81.18688888888889</v>
      </c>
      <c r="E245" s="25">
        <v>19.456</v>
      </c>
      <c r="F245" s="25">
        <v>115.485</v>
      </c>
      <c r="G245" s="10"/>
    </row>
    <row r="246" spans="1:7" ht="15" hidden="1">
      <c r="A246" s="8" t="s">
        <v>48</v>
      </c>
      <c r="B246" s="23">
        <v>70</v>
      </c>
      <c r="C246" s="23">
        <v>3692.617</v>
      </c>
      <c r="D246" s="24">
        <f t="shared" si="12"/>
        <v>52.751671428571434</v>
      </c>
      <c r="E246" s="25">
        <v>13.508</v>
      </c>
      <c r="F246" s="25">
        <v>98.513</v>
      </c>
      <c r="G246" s="10"/>
    </row>
    <row r="247" spans="1:7" ht="15" hidden="1">
      <c r="A247" s="8" t="s">
        <v>49</v>
      </c>
      <c r="B247" s="23">
        <v>102</v>
      </c>
      <c r="C247" s="23">
        <v>4533.832</v>
      </c>
      <c r="D247" s="24">
        <f t="shared" si="12"/>
        <v>44.449333333333335</v>
      </c>
      <c r="E247" s="25">
        <v>13.705</v>
      </c>
      <c r="F247" s="25">
        <v>84.535</v>
      </c>
      <c r="G247" s="10"/>
    </row>
    <row r="248" spans="1:7" ht="39" hidden="1">
      <c r="A248" s="7" t="s">
        <v>60</v>
      </c>
      <c r="B248" s="18">
        <f>SUM(B249:B265)</f>
        <v>1454</v>
      </c>
      <c r="C248" s="18">
        <f>SUM(C249:C265)</f>
        <v>68665.59</v>
      </c>
      <c r="D248" s="18">
        <f>C248/B248*1000</f>
        <v>47225.30261348005</v>
      </c>
      <c r="E248" s="19">
        <f>MIN(E249:E265)</f>
        <v>13.015</v>
      </c>
      <c r="F248" s="19">
        <f>MAX(F249:F265)</f>
        <v>208.9</v>
      </c>
      <c r="G248" s="20" t="s">
        <v>32</v>
      </c>
    </row>
    <row r="249" spans="1:7" ht="15" hidden="1">
      <c r="A249" s="8" t="s">
        <v>33</v>
      </c>
      <c r="B249" s="23">
        <v>93</v>
      </c>
      <c r="C249" s="23">
        <v>5953.261</v>
      </c>
      <c r="D249" s="24">
        <f>C249/B249</f>
        <v>64.01355913978495</v>
      </c>
      <c r="E249" s="25">
        <v>15.8</v>
      </c>
      <c r="F249" s="25">
        <v>208.9</v>
      </c>
      <c r="G249" s="10"/>
    </row>
    <row r="250" spans="1:7" ht="15" hidden="1">
      <c r="A250" s="8" t="s">
        <v>34</v>
      </c>
      <c r="B250" s="23">
        <v>101</v>
      </c>
      <c r="C250" s="23">
        <v>6646.925</v>
      </c>
      <c r="D250" s="24">
        <f aca="true" t="shared" si="13" ref="D250:D265">C250/B250</f>
        <v>65.81113861386139</v>
      </c>
      <c r="E250" s="25">
        <v>14.175</v>
      </c>
      <c r="F250" s="25">
        <v>125.745</v>
      </c>
      <c r="G250" s="10"/>
    </row>
    <row r="251" spans="1:7" ht="15" hidden="1">
      <c r="A251" s="8" t="s">
        <v>35</v>
      </c>
      <c r="B251" s="23">
        <v>87</v>
      </c>
      <c r="C251" s="23">
        <v>5388.543</v>
      </c>
      <c r="D251" s="24">
        <f t="shared" si="13"/>
        <v>61.937275862068965</v>
      </c>
      <c r="E251" s="25">
        <v>14.746</v>
      </c>
      <c r="F251" s="25">
        <v>116.089</v>
      </c>
      <c r="G251" s="10"/>
    </row>
    <row r="252" spans="1:7" ht="15" hidden="1">
      <c r="A252" s="8" t="s">
        <v>36</v>
      </c>
      <c r="B252" s="23">
        <v>63</v>
      </c>
      <c r="C252" s="23">
        <v>2729.165</v>
      </c>
      <c r="D252" s="24">
        <f t="shared" si="13"/>
        <v>43.320079365079366</v>
      </c>
      <c r="E252" s="25">
        <v>16.27</v>
      </c>
      <c r="F252" s="25">
        <v>100.32</v>
      </c>
      <c r="G252" s="10"/>
    </row>
    <row r="253" spans="1:7" ht="15" hidden="1">
      <c r="A253" s="8" t="s">
        <v>37</v>
      </c>
      <c r="B253" s="23">
        <v>97</v>
      </c>
      <c r="C253" s="23">
        <v>4177.7</v>
      </c>
      <c r="D253" s="24">
        <f t="shared" si="13"/>
        <v>43.06907216494845</v>
      </c>
      <c r="E253" s="25">
        <v>13.562</v>
      </c>
      <c r="F253" s="25">
        <v>133.013</v>
      </c>
      <c r="G253" s="10"/>
    </row>
    <row r="254" spans="1:7" ht="15" hidden="1">
      <c r="A254" s="8" t="s">
        <v>38</v>
      </c>
      <c r="B254" s="23">
        <v>98</v>
      </c>
      <c r="C254" s="23">
        <v>5692.733</v>
      </c>
      <c r="D254" s="24">
        <f t="shared" si="13"/>
        <v>58.08911224489796</v>
      </c>
      <c r="E254" s="25">
        <v>14.921</v>
      </c>
      <c r="F254" s="25">
        <v>95.429</v>
      </c>
      <c r="G254" s="10"/>
    </row>
    <row r="255" spans="1:7" ht="15" hidden="1">
      <c r="A255" s="8" t="s">
        <v>39</v>
      </c>
      <c r="B255" s="23">
        <v>71</v>
      </c>
      <c r="C255" s="23">
        <v>3528.414</v>
      </c>
      <c r="D255" s="24">
        <f t="shared" si="13"/>
        <v>49.69597183098592</v>
      </c>
      <c r="E255" s="25">
        <v>13.536</v>
      </c>
      <c r="F255" s="25">
        <v>101.956</v>
      </c>
      <c r="G255" s="10"/>
    </row>
    <row r="256" spans="1:7" ht="15" hidden="1">
      <c r="A256" s="8" t="s">
        <v>40</v>
      </c>
      <c r="B256" s="23">
        <v>79</v>
      </c>
      <c r="C256" s="23">
        <v>3586.939</v>
      </c>
      <c r="D256" s="24">
        <f t="shared" si="13"/>
        <v>45.404291139240506</v>
      </c>
      <c r="E256" s="25">
        <v>14.524</v>
      </c>
      <c r="F256" s="25">
        <v>114.676</v>
      </c>
      <c r="G256" s="10"/>
    </row>
    <row r="257" spans="1:7" ht="15" hidden="1">
      <c r="A257" s="8" t="s">
        <v>41</v>
      </c>
      <c r="B257" s="23">
        <v>80</v>
      </c>
      <c r="C257" s="23">
        <v>3291.877</v>
      </c>
      <c r="D257" s="24">
        <f t="shared" si="13"/>
        <v>41.1484625</v>
      </c>
      <c r="E257" s="25">
        <v>14.692</v>
      </c>
      <c r="F257" s="25">
        <v>115.818</v>
      </c>
      <c r="G257" s="10"/>
    </row>
    <row r="258" spans="1:7" ht="15" hidden="1">
      <c r="A258" s="8" t="s">
        <v>42</v>
      </c>
      <c r="B258" s="23">
        <v>177</v>
      </c>
      <c r="C258" s="23">
        <v>7339.841</v>
      </c>
      <c r="D258" s="24">
        <f t="shared" si="13"/>
        <v>41.46802824858757</v>
      </c>
      <c r="E258" s="25">
        <v>17.803</v>
      </c>
      <c r="F258" s="25">
        <v>94.494</v>
      </c>
      <c r="G258" s="10"/>
    </row>
    <row r="259" spans="1:7" ht="15" hidden="1">
      <c r="A259" s="8" t="s">
        <v>43</v>
      </c>
      <c r="B259" s="23">
        <v>101</v>
      </c>
      <c r="C259" s="23">
        <v>3663.866</v>
      </c>
      <c r="D259" s="24">
        <f t="shared" si="13"/>
        <v>36.27590099009901</v>
      </c>
      <c r="E259" s="25">
        <v>14.612</v>
      </c>
      <c r="F259" s="25">
        <v>104.498</v>
      </c>
      <c r="G259" s="10"/>
    </row>
    <row r="260" spans="1:7" ht="15" hidden="1">
      <c r="A260" s="8" t="s">
        <v>44</v>
      </c>
      <c r="B260" s="23">
        <v>67</v>
      </c>
      <c r="C260" s="23">
        <v>2568.585</v>
      </c>
      <c r="D260" s="24">
        <f t="shared" si="13"/>
        <v>38.33708955223881</v>
      </c>
      <c r="E260" s="25">
        <v>13.777</v>
      </c>
      <c r="F260" s="25">
        <v>93.717</v>
      </c>
      <c r="G260" s="10"/>
    </row>
    <row r="261" spans="1:7" ht="15" hidden="1">
      <c r="A261" s="8" t="s">
        <v>45</v>
      </c>
      <c r="B261" s="23">
        <v>67</v>
      </c>
      <c r="C261" s="23">
        <v>2997.516</v>
      </c>
      <c r="D261" s="24">
        <f t="shared" si="13"/>
        <v>44.73904477611941</v>
      </c>
      <c r="E261" s="25">
        <v>13.015</v>
      </c>
      <c r="F261" s="25">
        <v>86.898</v>
      </c>
      <c r="G261" s="10"/>
    </row>
    <row r="262" spans="1:7" ht="15" hidden="1">
      <c r="A262" s="8" t="s">
        <v>46</v>
      </c>
      <c r="B262" s="23">
        <v>80</v>
      </c>
      <c r="C262" s="23">
        <v>2795.026</v>
      </c>
      <c r="D262" s="24">
        <f t="shared" si="13"/>
        <v>34.937825</v>
      </c>
      <c r="E262" s="25">
        <v>14.594</v>
      </c>
      <c r="F262" s="25">
        <v>115.209</v>
      </c>
      <c r="G262" s="10"/>
    </row>
    <row r="263" spans="1:7" ht="15" hidden="1">
      <c r="A263" s="8" t="s">
        <v>47</v>
      </c>
      <c r="B263" s="23">
        <v>18</v>
      </c>
      <c r="C263" s="23">
        <v>806.205</v>
      </c>
      <c r="D263" s="24">
        <f t="shared" si="13"/>
        <v>44.78916666666667</v>
      </c>
      <c r="E263" s="25">
        <v>14.41</v>
      </c>
      <c r="F263" s="25">
        <v>130.406</v>
      </c>
      <c r="G263" s="10"/>
    </row>
    <row r="264" spans="1:7" ht="15" hidden="1">
      <c r="A264" s="8" t="s">
        <v>48</v>
      </c>
      <c r="B264" s="23">
        <v>71</v>
      </c>
      <c r="C264" s="23">
        <v>2311.882</v>
      </c>
      <c r="D264" s="24">
        <f t="shared" si="13"/>
        <v>32.56171830985915</v>
      </c>
      <c r="E264" s="25">
        <v>15.762</v>
      </c>
      <c r="F264" s="25">
        <v>110.763</v>
      </c>
      <c r="G264" s="10"/>
    </row>
    <row r="265" spans="1:7" ht="15" hidden="1">
      <c r="A265" s="8" t="s">
        <v>49</v>
      </c>
      <c r="B265" s="23">
        <v>104</v>
      </c>
      <c r="C265" s="23">
        <v>5187.112</v>
      </c>
      <c r="D265" s="24">
        <f t="shared" si="13"/>
        <v>49.87607692307692</v>
      </c>
      <c r="E265" s="25">
        <v>15.476</v>
      </c>
      <c r="F265" s="25">
        <v>102.748</v>
      </c>
      <c r="G265" s="10"/>
    </row>
    <row r="266" spans="1:7" ht="39" hidden="1">
      <c r="A266" s="7" t="s">
        <v>63</v>
      </c>
      <c r="B266" s="18">
        <f>SUM(B267:B283)</f>
        <v>1449</v>
      </c>
      <c r="C266" s="18">
        <f>SUM(C267:C283)</f>
        <v>61889.57399999999</v>
      </c>
      <c r="D266" s="18">
        <f>C266/B266*1000</f>
        <v>42711.92132505176</v>
      </c>
      <c r="E266" s="19">
        <f>MIN(E267:E283)</f>
        <v>12.218</v>
      </c>
      <c r="F266" s="19">
        <f>MAX(F267:F283)</f>
        <v>145.403</v>
      </c>
      <c r="G266" s="20" t="s">
        <v>32</v>
      </c>
    </row>
    <row r="267" spans="1:7" ht="15" hidden="1">
      <c r="A267" s="8" t="s">
        <v>33</v>
      </c>
      <c r="B267" s="23">
        <v>93</v>
      </c>
      <c r="C267" s="23">
        <v>3281.515</v>
      </c>
      <c r="D267" s="24">
        <f>C267/B267</f>
        <v>35.28510752688172</v>
      </c>
      <c r="E267" s="25">
        <v>17.9</v>
      </c>
      <c r="F267" s="25">
        <v>99.4</v>
      </c>
      <c r="G267" s="10"/>
    </row>
    <row r="268" spans="1:7" ht="15" hidden="1">
      <c r="A268" s="8" t="s">
        <v>34</v>
      </c>
      <c r="B268" s="23">
        <v>100</v>
      </c>
      <c r="C268" s="23">
        <v>4792.61</v>
      </c>
      <c r="D268" s="24">
        <f aca="true" t="shared" si="14" ref="D268:D283">C268/B268</f>
        <v>47.9261</v>
      </c>
      <c r="E268" s="25">
        <v>13.995</v>
      </c>
      <c r="F268" s="25">
        <v>119.405</v>
      </c>
      <c r="G268" s="10"/>
    </row>
    <row r="269" spans="1:7" ht="15" hidden="1">
      <c r="A269" s="8" t="s">
        <v>35</v>
      </c>
      <c r="B269" s="23">
        <v>87</v>
      </c>
      <c r="C269" s="23">
        <v>3789.881</v>
      </c>
      <c r="D269" s="24">
        <f t="shared" si="14"/>
        <v>43.56185057471264</v>
      </c>
      <c r="E269" s="25">
        <v>13.987</v>
      </c>
      <c r="F269" s="25">
        <v>100.635</v>
      </c>
      <c r="G269" s="10"/>
    </row>
    <row r="270" spans="1:7" ht="15" hidden="1">
      <c r="A270" s="8" t="s">
        <v>36</v>
      </c>
      <c r="B270" s="23">
        <v>63</v>
      </c>
      <c r="C270" s="23">
        <v>3093.673</v>
      </c>
      <c r="D270" s="24">
        <f t="shared" si="14"/>
        <v>49.10592063492063</v>
      </c>
      <c r="E270" s="25">
        <v>16.269</v>
      </c>
      <c r="F270" s="25">
        <v>108.167</v>
      </c>
      <c r="G270" s="10"/>
    </row>
    <row r="271" spans="1:7" ht="15" hidden="1">
      <c r="A271" s="8" t="s">
        <v>37</v>
      </c>
      <c r="B271" s="23">
        <v>97</v>
      </c>
      <c r="C271" s="23">
        <v>4690.271</v>
      </c>
      <c r="D271" s="24">
        <f t="shared" si="14"/>
        <v>48.353309278350515</v>
      </c>
      <c r="E271" s="25">
        <v>12.572</v>
      </c>
      <c r="F271" s="25">
        <v>145.403</v>
      </c>
      <c r="G271" s="10"/>
    </row>
    <row r="272" spans="1:7" ht="15" hidden="1">
      <c r="A272" s="8" t="s">
        <v>38</v>
      </c>
      <c r="B272" s="23">
        <v>99</v>
      </c>
      <c r="C272" s="23">
        <v>4841.703</v>
      </c>
      <c r="D272" s="24">
        <f t="shared" si="14"/>
        <v>48.90609090909091</v>
      </c>
      <c r="E272" s="25">
        <v>12.218</v>
      </c>
      <c r="F272" s="25">
        <v>88.563</v>
      </c>
      <c r="G272" s="10"/>
    </row>
    <row r="273" spans="1:7" ht="15" hidden="1">
      <c r="A273" s="8" t="s">
        <v>39</v>
      </c>
      <c r="B273" s="23">
        <v>70</v>
      </c>
      <c r="C273" s="23">
        <v>2969.724</v>
      </c>
      <c r="D273" s="24">
        <f t="shared" si="14"/>
        <v>42.42462857142857</v>
      </c>
      <c r="E273" s="25">
        <v>13.553</v>
      </c>
      <c r="F273" s="25">
        <v>102.375</v>
      </c>
      <c r="G273" s="10"/>
    </row>
    <row r="274" spans="1:7" ht="15" hidden="1">
      <c r="A274" s="8" t="s">
        <v>40</v>
      </c>
      <c r="B274" s="23">
        <v>79</v>
      </c>
      <c r="C274" s="23">
        <v>3696.777</v>
      </c>
      <c r="D274" s="24">
        <f t="shared" si="14"/>
        <v>46.79464556962025</v>
      </c>
      <c r="E274" s="25">
        <v>14.118</v>
      </c>
      <c r="F274" s="25">
        <v>79.761</v>
      </c>
      <c r="G274" s="10"/>
    </row>
    <row r="275" spans="1:7" ht="15" hidden="1">
      <c r="A275" s="8" t="s">
        <v>41</v>
      </c>
      <c r="B275" s="23">
        <v>81</v>
      </c>
      <c r="C275" s="23">
        <v>3709.352</v>
      </c>
      <c r="D275" s="24">
        <f t="shared" si="14"/>
        <v>45.794469135802466</v>
      </c>
      <c r="E275" s="25">
        <v>16.017</v>
      </c>
      <c r="F275" s="25">
        <v>65.509</v>
      </c>
      <c r="G275" s="10"/>
    </row>
    <row r="276" spans="1:7" ht="15" hidden="1">
      <c r="A276" s="8" t="s">
        <v>42</v>
      </c>
      <c r="B276" s="23">
        <v>176</v>
      </c>
      <c r="C276" s="23">
        <v>7489.869</v>
      </c>
      <c r="D276" s="24">
        <f t="shared" si="14"/>
        <v>42.556073863636364</v>
      </c>
      <c r="E276" s="25">
        <v>13.176</v>
      </c>
      <c r="F276" s="25">
        <v>48.375</v>
      </c>
      <c r="G276" s="10"/>
    </row>
    <row r="277" spans="1:7" ht="15" hidden="1">
      <c r="A277" s="8" t="s">
        <v>43</v>
      </c>
      <c r="B277" s="23">
        <v>101</v>
      </c>
      <c r="C277" s="23">
        <v>3771.738</v>
      </c>
      <c r="D277" s="24">
        <f t="shared" si="14"/>
        <v>37.343940594059404</v>
      </c>
      <c r="E277" s="25">
        <v>13.918</v>
      </c>
      <c r="F277" s="25">
        <v>47.108</v>
      </c>
      <c r="G277" s="10"/>
    </row>
    <row r="278" spans="1:7" ht="15" hidden="1">
      <c r="A278" s="8" t="s">
        <v>44</v>
      </c>
      <c r="B278" s="23">
        <v>67</v>
      </c>
      <c r="C278" s="23">
        <v>2643.665</v>
      </c>
      <c r="D278" s="24">
        <f t="shared" si="14"/>
        <v>39.45768656716418</v>
      </c>
      <c r="E278" s="25">
        <v>13.41</v>
      </c>
      <c r="F278" s="25">
        <v>81.51</v>
      </c>
      <c r="G278" s="10"/>
    </row>
    <row r="279" spans="1:7" ht="15" hidden="1">
      <c r="A279" s="8" t="s">
        <v>45</v>
      </c>
      <c r="B279" s="23">
        <v>67</v>
      </c>
      <c r="C279" s="23">
        <v>3144.631</v>
      </c>
      <c r="D279" s="24">
        <f t="shared" si="14"/>
        <v>46.93479104477612</v>
      </c>
      <c r="E279" s="25">
        <v>16.181</v>
      </c>
      <c r="F279" s="25">
        <v>82.963</v>
      </c>
      <c r="G279" s="10"/>
    </row>
    <row r="280" spans="1:7" ht="15" hidden="1">
      <c r="A280" s="8" t="s">
        <v>46</v>
      </c>
      <c r="B280" s="23">
        <v>80</v>
      </c>
      <c r="C280" s="23">
        <v>3048.259</v>
      </c>
      <c r="D280" s="24">
        <f t="shared" si="14"/>
        <v>38.1032375</v>
      </c>
      <c r="E280" s="25">
        <v>14.908</v>
      </c>
      <c r="F280" s="25">
        <v>73.571</v>
      </c>
      <c r="G280" s="10"/>
    </row>
    <row r="281" spans="1:7" ht="15" hidden="1">
      <c r="A281" s="8" t="s">
        <v>47</v>
      </c>
      <c r="B281" s="23">
        <v>18</v>
      </c>
      <c r="C281" s="23">
        <v>879.863</v>
      </c>
      <c r="D281" s="24">
        <f t="shared" si="14"/>
        <v>48.88127777777778</v>
      </c>
      <c r="E281" s="25">
        <v>12.818</v>
      </c>
      <c r="F281" s="25">
        <v>49.329</v>
      </c>
      <c r="G281" s="10"/>
    </row>
    <row r="282" spans="1:7" ht="15" hidden="1">
      <c r="A282" s="8" t="s">
        <v>48</v>
      </c>
      <c r="B282" s="23">
        <v>68</v>
      </c>
      <c r="C282" s="23">
        <v>2122.18</v>
      </c>
      <c r="D282" s="24">
        <f t="shared" si="14"/>
        <v>31.208529411764705</v>
      </c>
      <c r="E282" s="25">
        <v>13.447</v>
      </c>
      <c r="F282" s="25">
        <v>123.943</v>
      </c>
      <c r="G282" s="10"/>
    </row>
    <row r="283" spans="1:7" ht="15" hidden="1">
      <c r="A283" s="8" t="s">
        <v>49</v>
      </c>
      <c r="B283" s="23">
        <v>103</v>
      </c>
      <c r="C283" s="23">
        <v>3923.863</v>
      </c>
      <c r="D283" s="24">
        <f t="shared" si="14"/>
        <v>38.0957572815534</v>
      </c>
      <c r="E283" s="25">
        <v>15.455</v>
      </c>
      <c r="F283" s="25">
        <v>88.334</v>
      </c>
      <c r="G283" s="10"/>
    </row>
    <row r="284" spans="1:7" ht="39" hidden="1">
      <c r="A284" s="7" t="s">
        <v>64</v>
      </c>
      <c r="B284" s="18">
        <f>SUM(B285:B301)</f>
        <v>1440</v>
      </c>
      <c r="C284" s="18">
        <f>SUM(C285:C301)</f>
        <v>59359.94499999999</v>
      </c>
      <c r="D284" s="18">
        <f>C284/B284*1000</f>
        <v>41222.184027777774</v>
      </c>
      <c r="E284" s="19">
        <f>MIN(E285:E301)</f>
        <v>12.292</v>
      </c>
      <c r="F284" s="19">
        <f>MAX(F285:F301)</f>
        <v>149.555</v>
      </c>
      <c r="G284" s="20" t="s">
        <v>32</v>
      </c>
    </row>
    <row r="285" spans="1:7" ht="15" hidden="1">
      <c r="A285" s="8" t="s">
        <v>33</v>
      </c>
      <c r="B285" s="23">
        <v>93</v>
      </c>
      <c r="C285" s="23">
        <v>3467.374</v>
      </c>
      <c r="D285" s="24">
        <f>C285/B285</f>
        <v>37.28359139784946</v>
      </c>
      <c r="E285" s="25">
        <v>12.292</v>
      </c>
      <c r="F285" s="25">
        <v>45.2</v>
      </c>
      <c r="G285" s="10"/>
    </row>
    <row r="286" spans="1:7" ht="15" hidden="1">
      <c r="A286" s="8" t="s">
        <v>34</v>
      </c>
      <c r="B286" s="23">
        <v>102</v>
      </c>
      <c r="C286" s="23">
        <v>4976.138</v>
      </c>
      <c r="D286" s="24">
        <f aca="true" t="shared" si="15" ref="D286:D301">C286/B286</f>
        <v>48.785666666666664</v>
      </c>
      <c r="E286" s="25">
        <v>13.974</v>
      </c>
      <c r="F286" s="25">
        <v>132.678</v>
      </c>
      <c r="G286" s="10"/>
    </row>
    <row r="287" spans="1:7" ht="15" hidden="1">
      <c r="A287" s="8" t="s">
        <v>35</v>
      </c>
      <c r="B287" s="23">
        <v>84</v>
      </c>
      <c r="C287" s="23">
        <v>3539.174</v>
      </c>
      <c r="D287" s="24">
        <f t="shared" si="15"/>
        <v>42.133023809523806</v>
      </c>
      <c r="E287" s="25">
        <v>14.201</v>
      </c>
      <c r="F287" s="25">
        <v>101.365</v>
      </c>
      <c r="G287" s="10"/>
    </row>
    <row r="288" spans="1:7" ht="15" hidden="1">
      <c r="A288" s="8" t="s">
        <v>36</v>
      </c>
      <c r="B288" s="23">
        <v>62</v>
      </c>
      <c r="C288" s="23">
        <v>3230.779</v>
      </c>
      <c r="D288" s="24">
        <f t="shared" si="15"/>
        <v>52.10933870967742</v>
      </c>
      <c r="E288" s="25">
        <v>14.534</v>
      </c>
      <c r="F288" s="25">
        <v>77.486</v>
      </c>
      <c r="G288" s="10"/>
    </row>
    <row r="289" spans="1:7" ht="15" hidden="1">
      <c r="A289" s="8" t="s">
        <v>37</v>
      </c>
      <c r="B289" s="23">
        <v>104</v>
      </c>
      <c r="C289" s="23">
        <v>4185.789</v>
      </c>
      <c r="D289" s="24">
        <f t="shared" si="15"/>
        <v>40.24797115384615</v>
      </c>
      <c r="E289" s="25">
        <v>12.425</v>
      </c>
      <c r="F289" s="25">
        <v>139.092</v>
      </c>
      <c r="G289" s="10"/>
    </row>
    <row r="290" spans="1:7" ht="15" hidden="1">
      <c r="A290" s="8" t="s">
        <v>38</v>
      </c>
      <c r="B290" s="23">
        <v>99</v>
      </c>
      <c r="C290" s="23">
        <v>4937.949</v>
      </c>
      <c r="D290" s="24">
        <f t="shared" si="15"/>
        <v>49.87827272727272</v>
      </c>
      <c r="E290" s="25">
        <v>12.292</v>
      </c>
      <c r="F290" s="25">
        <v>75.94</v>
      </c>
      <c r="G290" s="10"/>
    </row>
    <row r="291" spans="1:7" ht="15" hidden="1">
      <c r="A291" s="8" t="s">
        <v>39</v>
      </c>
      <c r="B291" s="23">
        <v>69</v>
      </c>
      <c r="C291" s="23">
        <v>2629.325</v>
      </c>
      <c r="D291" s="24">
        <f t="shared" si="15"/>
        <v>38.10615942028985</v>
      </c>
      <c r="E291" s="25">
        <v>13.582</v>
      </c>
      <c r="F291" s="25">
        <v>102.38</v>
      </c>
      <c r="G291" s="10"/>
    </row>
    <row r="292" spans="1:7" ht="15" hidden="1">
      <c r="A292" s="8" t="s">
        <v>40</v>
      </c>
      <c r="B292" s="23">
        <v>73</v>
      </c>
      <c r="C292" s="23">
        <v>3488.064</v>
      </c>
      <c r="D292" s="24">
        <f t="shared" si="15"/>
        <v>47.78169863013699</v>
      </c>
      <c r="E292" s="25">
        <v>14.79</v>
      </c>
      <c r="F292" s="25">
        <v>111.172</v>
      </c>
      <c r="G292" s="10"/>
    </row>
    <row r="293" spans="1:7" ht="15" hidden="1">
      <c r="A293" s="8" t="s">
        <v>41</v>
      </c>
      <c r="B293" s="23">
        <v>80</v>
      </c>
      <c r="C293" s="23">
        <v>3621.73</v>
      </c>
      <c r="D293" s="24">
        <f t="shared" si="15"/>
        <v>45.271625</v>
      </c>
      <c r="E293" s="25">
        <v>13.834</v>
      </c>
      <c r="F293" s="25">
        <v>53.867</v>
      </c>
      <c r="G293" s="10"/>
    </row>
    <row r="294" spans="1:7" ht="15" hidden="1">
      <c r="A294" s="8" t="s">
        <v>42</v>
      </c>
      <c r="B294" s="23">
        <v>174</v>
      </c>
      <c r="C294" s="23">
        <v>7644.943</v>
      </c>
      <c r="D294" s="24">
        <f t="shared" si="15"/>
        <v>43.93645402298851</v>
      </c>
      <c r="E294" s="25">
        <v>13.679</v>
      </c>
      <c r="F294" s="25">
        <v>50.788</v>
      </c>
      <c r="G294" s="10"/>
    </row>
    <row r="295" spans="1:7" ht="15" hidden="1">
      <c r="A295" s="8" t="s">
        <v>43</v>
      </c>
      <c r="B295" s="23">
        <v>100</v>
      </c>
      <c r="C295" s="23">
        <v>3812.731</v>
      </c>
      <c r="D295" s="24">
        <f t="shared" si="15"/>
        <v>38.12731</v>
      </c>
      <c r="E295" s="25">
        <v>12.292</v>
      </c>
      <c r="F295" s="25">
        <v>50.735</v>
      </c>
      <c r="G295" s="10"/>
    </row>
    <row r="296" spans="1:7" ht="15" hidden="1">
      <c r="A296" s="8" t="s">
        <v>44</v>
      </c>
      <c r="B296" s="23">
        <v>67</v>
      </c>
      <c r="C296" s="23">
        <v>2342.2</v>
      </c>
      <c r="D296" s="24">
        <f t="shared" si="15"/>
        <v>34.95820895522388</v>
      </c>
      <c r="E296" s="25">
        <v>13.177</v>
      </c>
      <c r="F296" s="25">
        <v>39.638</v>
      </c>
      <c r="G296" s="10"/>
    </row>
    <row r="297" spans="1:7" ht="15" hidden="1">
      <c r="A297" s="8" t="s">
        <v>45</v>
      </c>
      <c r="B297" s="23">
        <v>67</v>
      </c>
      <c r="C297" s="23">
        <v>2892.522</v>
      </c>
      <c r="D297" s="24">
        <f t="shared" si="15"/>
        <v>43.17197014925373</v>
      </c>
      <c r="E297" s="25">
        <v>16.739</v>
      </c>
      <c r="F297" s="25">
        <v>82.657</v>
      </c>
      <c r="G297" s="10"/>
    </row>
    <row r="298" spans="1:7" ht="15" hidden="1">
      <c r="A298" s="8" t="s">
        <v>46</v>
      </c>
      <c r="B298" s="23">
        <v>80</v>
      </c>
      <c r="C298" s="23">
        <v>2427.569</v>
      </c>
      <c r="D298" s="24">
        <f t="shared" si="15"/>
        <v>30.3446125</v>
      </c>
      <c r="E298" s="25">
        <v>14.099</v>
      </c>
      <c r="F298" s="25">
        <v>62.708</v>
      </c>
      <c r="G298" s="10"/>
    </row>
    <row r="299" spans="1:7" ht="15" hidden="1">
      <c r="A299" s="8" t="s">
        <v>47</v>
      </c>
      <c r="B299" s="23">
        <v>18</v>
      </c>
      <c r="C299" s="23">
        <v>814.873</v>
      </c>
      <c r="D299" s="24">
        <f t="shared" si="15"/>
        <v>45.270722222222226</v>
      </c>
      <c r="E299" s="25">
        <v>12.292</v>
      </c>
      <c r="F299" s="25">
        <v>49.715</v>
      </c>
      <c r="G299" s="10"/>
    </row>
    <row r="300" spans="1:7" ht="15" hidden="1">
      <c r="A300" s="8" t="s">
        <v>48</v>
      </c>
      <c r="B300" s="23">
        <v>68</v>
      </c>
      <c r="C300" s="23">
        <v>1963.765</v>
      </c>
      <c r="D300" s="24">
        <f t="shared" si="15"/>
        <v>28.87889705882353</v>
      </c>
      <c r="E300" s="25">
        <v>12.292</v>
      </c>
      <c r="F300" s="25">
        <v>64.522</v>
      </c>
      <c r="G300" s="10"/>
    </row>
    <row r="301" spans="1:7" ht="15" hidden="1">
      <c r="A301" s="8" t="s">
        <v>49</v>
      </c>
      <c r="B301" s="23">
        <v>100</v>
      </c>
      <c r="C301" s="23">
        <v>3385.02</v>
      </c>
      <c r="D301" s="24">
        <f t="shared" si="15"/>
        <v>33.8502</v>
      </c>
      <c r="E301" s="25">
        <v>14.361</v>
      </c>
      <c r="F301" s="25">
        <v>149.555</v>
      </c>
      <c r="G301" s="10"/>
    </row>
    <row r="302" spans="1:7" ht="19.5" customHeight="1" hidden="1">
      <c r="A302" s="29" t="s">
        <v>57</v>
      </c>
      <c r="B302" s="30"/>
      <c r="C302" s="30"/>
      <c r="D302" s="30"/>
      <c r="E302" s="30"/>
      <c r="F302" s="30"/>
      <c r="G302" s="31"/>
    </row>
    <row r="303" spans="1:7" ht="39.75" customHeight="1" hidden="1">
      <c r="A303" s="7" t="s">
        <v>11</v>
      </c>
      <c r="B303" s="11">
        <f>SUM(B304:B307)</f>
        <v>163</v>
      </c>
      <c r="C303" s="11">
        <f>SUM(C304:C307)</f>
        <v>5516.799999999999</v>
      </c>
      <c r="D303" s="11">
        <f>C303/B303*1000</f>
        <v>33845.398773006134</v>
      </c>
      <c r="E303" s="12">
        <f>MIN(E304:E307)</f>
        <v>12.03</v>
      </c>
      <c r="F303" s="12">
        <f>MAX(F304:F307)</f>
        <v>92.162</v>
      </c>
      <c r="G303" s="13" t="s">
        <v>12</v>
      </c>
    </row>
    <row r="304" spans="1:7" ht="15" hidden="1">
      <c r="A304" s="14" t="s">
        <v>50</v>
      </c>
      <c r="B304" s="26">
        <v>37</v>
      </c>
      <c r="C304" s="26">
        <v>1226.5</v>
      </c>
      <c r="D304" s="15">
        <f>C304/B304</f>
        <v>33.148648648648646</v>
      </c>
      <c r="E304" s="15">
        <v>12.101</v>
      </c>
      <c r="F304" s="15">
        <v>85.445</v>
      </c>
      <c r="G304" s="6"/>
    </row>
    <row r="305" spans="1:7" ht="15" hidden="1">
      <c r="A305" s="14" t="s">
        <v>51</v>
      </c>
      <c r="B305" s="26">
        <v>44</v>
      </c>
      <c r="C305" s="26">
        <v>1489.7</v>
      </c>
      <c r="D305" s="15">
        <f>C305/B305</f>
        <v>33.856818181818184</v>
      </c>
      <c r="E305" s="16">
        <v>12.227</v>
      </c>
      <c r="F305" s="16">
        <v>92.162</v>
      </c>
      <c r="G305" s="15"/>
    </row>
    <row r="306" spans="1:7" ht="15" hidden="1">
      <c r="A306" s="14" t="s">
        <v>52</v>
      </c>
      <c r="B306" s="26">
        <v>54</v>
      </c>
      <c r="C306" s="26">
        <v>1796.2</v>
      </c>
      <c r="D306" s="15">
        <f>C306/B306</f>
        <v>33.262962962962966</v>
      </c>
      <c r="E306" s="15">
        <v>12.03</v>
      </c>
      <c r="F306" s="15">
        <v>78.557</v>
      </c>
      <c r="G306" s="15"/>
    </row>
    <row r="307" spans="1:7" ht="15" hidden="1">
      <c r="A307" s="14" t="s">
        <v>53</v>
      </c>
      <c r="B307" s="26">
        <v>28</v>
      </c>
      <c r="C307" s="26">
        <v>1004.4</v>
      </c>
      <c r="D307" s="15">
        <f>C307/B307</f>
        <v>35.871428571428574</v>
      </c>
      <c r="E307" s="15">
        <v>17.6</v>
      </c>
      <c r="F307" s="15">
        <v>63.87</v>
      </c>
      <c r="G307" s="15"/>
    </row>
    <row r="308" spans="1:7" ht="38.25" hidden="1">
      <c r="A308" s="7" t="s">
        <v>54</v>
      </c>
      <c r="B308" s="11">
        <f>SUM(B309:B312)</f>
        <v>166</v>
      </c>
      <c r="C308" s="11">
        <f>SUM(C309:C312)</f>
        <v>6009.900000000001</v>
      </c>
      <c r="D308" s="11">
        <f>C308/B308*1000</f>
        <v>36204.216867469884</v>
      </c>
      <c r="E308" s="12">
        <f>MIN(E309:E312)</f>
        <v>12.227</v>
      </c>
      <c r="F308" s="12">
        <f>MAX(F309:F312)</f>
        <v>94.662</v>
      </c>
      <c r="G308" s="13" t="s">
        <v>12</v>
      </c>
    </row>
    <row r="309" spans="1:7" ht="15" hidden="1">
      <c r="A309" s="14" t="s">
        <v>50</v>
      </c>
      <c r="B309" s="26">
        <v>39</v>
      </c>
      <c r="C309" s="26">
        <v>1341.1</v>
      </c>
      <c r="D309" s="15">
        <f>C309/B309</f>
        <v>34.38717948717949</v>
      </c>
      <c r="E309" s="15">
        <v>12.227</v>
      </c>
      <c r="F309" s="15">
        <v>71.248</v>
      </c>
      <c r="G309" s="6"/>
    </row>
    <row r="310" spans="1:7" ht="15" hidden="1">
      <c r="A310" s="14" t="s">
        <v>51</v>
      </c>
      <c r="B310" s="26">
        <v>45</v>
      </c>
      <c r="C310" s="26">
        <v>1650.5</v>
      </c>
      <c r="D310" s="15">
        <f>C310/B310</f>
        <v>36.67777777777778</v>
      </c>
      <c r="E310" s="16">
        <v>13.213</v>
      </c>
      <c r="F310" s="16">
        <v>94.662</v>
      </c>
      <c r="G310" s="15"/>
    </row>
    <row r="311" spans="1:7" ht="15" hidden="1">
      <c r="A311" s="14" t="s">
        <v>52</v>
      </c>
      <c r="B311" s="26">
        <v>55</v>
      </c>
      <c r="C311" s="26">
        <v>2018.2</v>
      </c>
      <c r="D311" s="15">
        <f>C311/B311</f>
        <v>36.694545454545455</v>
      </c>
      <c r="E311" s="15">
        <v>13.805</v>
      </c>
      <c r="F311" s="15">
        <v>79.673</v>
      </c>
      <c r="G311" s="15"/>
    </row>
    <row r="312" spans="1:7" ht="15" hidden="1">
      <c r="A312" s="14" t="s">
        <v>53</v>
      </c>
      <c r="B312" s="26">
        <v>27</v>
      </c>
      <c r="C312" s="26">
        <v>1000.1</v>
      </c>
      <c r="D312" s="15">
        <f>C312/B312</f>
        <v>37.040740740740745</v>
      </c>
      <c r="E312" s="15">
        <v>17.157</v>
      </c>
      <c r="F312" s="15">
        <v>64.567</v>
      </c>
      <c r="G312" s="15"/>
    </row>
    <row r="313" spans="1:7" ht="38.25" hidden="1">
      <c r="A313" s="7" t="s">
        <v>55</v>
      </c>
      <c r="B313" s="11">
        <f>SUM(B314:B317)</f>
        <v>164</v>
      </c>
      <c r="C313" s="11">
        <f>SUM(C314:C317)</f>
        <v>5748.6</v>
      </c>
      <c r="D313" s="11">
        <f>C313/B313*1000</f>
        <v>35052.439024390245</v>
      </c>
      <c r="E313" s="12">
        <f>MIN(E314:E317)</f>
        <v>12.219</v>
      </c>
      <c r="F313" s="12">
        <f>MAX(F314:F317)</f>
        <v>96.495</v>
      </c>
      <c r="G313" s="13" t="s">
        <v>12</v>
      </c>
    </row>
    <row r="314" spans="1:7" ht="15" hidden="1">
      <c r="A314" s="14" t="s">
        <v>50</v>
      </c>
      <c r="B314" s="26">
        <v>39</v>
      </c>
      <c r="C314" s="26">
        <v>1304.4</v>
      </c>
      <c r="D314" s="15">
        <f>C314/B314</f>
        <v>33.44615384615385</v>
      </c>
      <c r="E314" s="15">
        <v>12.219</v>
      </c>
      <c r="F314" s="15">
        <v>77.643</v>
      </c>
      <c r="G314" s="6"/>
    </row>
    <row r="315" spans="1:7" ht="15" hidden="1">
      <c r="A315" s="14" t="s">
        <v>51</v>
      </c>
      <c r="B315" s="26">
        <v>45</v>
      </c>
      <c r="C315" s="26">
        <v>1531.4</v>
      </c>
      <c r="D315" s="15">
        <f>C315/B315</f>
        <v>34.031111111111116</v>
      </c>
      <c r="E315" s="16">
        <v>13.311</v>
      </c>
      <c r="F315" s="16">
        <v>96.495</v>
      </c>
      <c r="G315" s="15"/>
    </row>
    <row r="316" spans="1:7" ht="15" hidden="1">
      <c r="A316" s="14" t="s">
        <v>52</v>
      </c>
      <c r="B316" s="26">
        <v>53</v>
      </c>
      <c r="C316" s="26">
        <v>1873.4</v>
      </c>
      <c r="D316" s="15">
        <f>C316/B316</f>
        <v>35.347169811320754</v>
      </c>
      <c r="E316" s="15">
        <v>12.219</v>
      </c>
      <c r="F316" s="15">
        <v>89.478</v>
      </c>
      <c r="G316" s="15"/>
    </row>
    <row r="317" spans="1:7" ht="15" hidden="1">
      <c r="A317" s="14" t="s">
        <v>53</v>
      </c>
      <c r="B317" s="26">
        <v>27</v>
      </c>
      <c r="C317" s="26">
        <v>1039.4</v>
      </c>
      <c r="D317" s="15">
        <f>C317/B317</f>
        <v>38.4962962962963</v>
      </c>
      <c r="E317" s="15">
        <v>14.987</v>
      </c>
      <c r="F317" s="15">
        <v>88.333</v>
      </c>
      <c r="G317" s="15"/>
    </row>
    <row r="318" spans="1:7" ht="38.25" hidden="1">
      <c r="A318" s="7" t="s">
        <v>58</v>
      </c>
      <c r="B318" s="11">
        <f>SUM(B319:B322)</f>
        <v>162</v>
      </c>
      <c r="C318" s="11">
        <f>SUM(C319:C322)</f>
        <v>11335.9</v>
      </c>
      <c r="D318" s="11">
        <f>C318/B318*1000</f>
        <v>69974.69135802469</v>
      </c>
      <c r="E318" s="12">
        <f>MIN(E319:E322)</f>
        <v>12.219</v>
      </c>
      <c r="F318" s="12">
        <f>MAX(F319:F322)</f>
        <v>89.549</v>
      </c>
      <c r="G318" s="13" t="s">
        <v>12</v>
      </c>
    </row>
    <row r="319" spans="1:7" ht="15" hidden="1">
      <c r="A319" s="14" t="s">
        <v>50</v>
      </c>
      <c r="B319" s="26">
        <v>38</v>
      </c>
      <c r="C319" s="26">
        <v>2702.3</v>
      </c>
      <c r="D319" s="15">
        <f>C319/B319</f>
        <v>71.11315789473684</v>
      </c>
      <c r="E319" s="15">
        <v>12.219</v>
      </c>
      <c r="F319" s="15">
        <v>74.708</v>
      </c>
      <c r="G319" s="6"/>
    </row>
    <row r="320" spans="1:7" ht="15" hidden="1">
      <c r="A320" s="14" t="s">
        <v>51</v>
      </c>
      <c r="B320" s="26">
        <v>45</v>
      </c>
      <c r="C320" s="26">
        <v>3227.5</v>
      </c>
      <c r="D320" s="15">
        <f>C320/B320</f>
        <v>71.72222222222223</v>
      </c>
      <c r="E320" s="16">
        <v>12.824</v>
      </c>
      <c r="F320" s="16">
        <v>85.887</v>
      </c>
      <c r="G320" s="15"/>
    </row>
    <row r="321" spans="1:7" ht="15" hidden="1">
      <c r="A321" s="14" t="s">
        <v>52</v>
      </c>
      <c r="B321" s="26">
        <v>52</v>
      </c>
      <c r="C321" s="26">
        <v>3717.7</v>
      </c>
      <c r="D321" s="15">
        <f>C321/B321</f>
        <v>71.49423076923077</v>
      </c>
      <c r="E321" s="15">
        <v>12.377</v>
      </c>
      <c r="F321" s="15">
        <v>89.549</v>
      </c>
      <c r="G321" s="15"/>
    </row>
    <row r="322" spans="1:7" ht="15" hidden="1">
      <c r="A322" s="14" t="s">
        <v>53</v>
      </c>
      <c r="B322" s="26">
        <v>27</v>
      </c>
      <c r="C322" s="26">
        <v>1688.4</v>
      </c>
      <c r="D322" s="15">
        <f>C322/B322</f>
        <v>62.53333333333334</v>
      </c>
      <c r="E322" s="15">
        <v>14.889</v>
      </c>
      <c r="F322" s="15">
        <v>88.435</v>
      </c>
      <c r="G322" s="15"/>
    </row>
    <row r="323" spans="1:7" ht="38.25" hidden="1">
      <c r="A323" s="7" t="s">
        <v>59</v>
      </c>
      <c r="B323" s="11">
        <f>SUM(B324:B327)</f>
        <v>166</v>
      </c>
      <c r="C323" s="11">
        <f>SUM(C324:C327)</f>
        <v>10038.122</v>
      </c>
      <c r="D323" s="11">
        <f>C323/B323*1000</f>
        <v>60470.614457831325</v>
      </c>
      <c r="E323" s="12">
        <f>MIN(E324:E327)</f>
        <v>13.804</v>
      </c>
      <c r="F323" s="12">
        <f>MAX(F324:F327)</f>
        <v>105.604</v>
      </c>
      <c r="G323" s="13" t="s">
        <v>12</v>
      </c>
    </row>
    <row r="324" spans="1:7" ht="15" hidden="1">
      <c r="A324" s="14" t="s">
        <v>50</v>
      </c>
      <c r="B324" s="26">
        <v>40</v>
      </c>
      <c r="C324" s="26">
        <v>2238.047</v>
      </c>
      <c r="D324" s="15">
        <f>C324/B324</f>
        <v>55.951175</v>
      </c>
      <c r="E324" s="15">
        <v>13.903</v>
      </c>
      <c r="F324" s="15">
        <v>96.145</v>
      </c>
      <c r="G324" s="6"/>
    </row>
    <row r="325" spans="1:7" ht="15" hidden="1">
      <c r="A325" s="14" t="s">
        <v>51</v>
      </c>
      <c r="B325" s="26">
        <v>45</v>
      </c>
      <c r="C325" s="26">
        <v>2667.943</v>
      </c>
      <c r="D325" s="15">
        <f>C325/B325</f>
        <v>59.287622222222225</v>
      </c>
      <c r="E325" s="16">
        <v>14.889</v>
      </c>
      <c r="F325" s="16">
        <v>98.419</v>
      </c>
      <c r="G325" s="15"/>
    </row>
    <row r="326" spans="1:7" ht="15" hidden="1">
      <c r="A326" s="14" t="s">
        <v>52</v>
      </c>
      <c r="B326" s="26">
        <v>54</v>
      </c>
      <c r="C326" s="26">
        <v>3331.979</v>
      </c>
      <c r="D326" s="15">
        <f>C326/B326</f>
        <v>61.70331481481481</v>
      </c>
      <c r="E326" s="15">
        <v>13.804</v>
      </c>
      <c r="F326" s="15">
        <v>105.604</v>
      </c>
      <c r="G326" s="15"/>
    </row>
    <row r="327" spans="1:7" ht="15" hidden="1">
      <c r="A327" s="14" t="s">
        <v>53</v>
      </c>
      <c r="B327" s="26">
        <v>27</v>
      </c>
      <c r="C327" s="26">
        <v>1800.153</v>
      </c>
      <c r="D327" s="15">
        <f>C327/B327</f>
        <v>66.67233333333333</v>
      </c>
      <c r="E327" s="15">
        <v>14.987</v>
      </c>
      <c r="F327" s="15">
        <v>95.118</v>
      </c>
      <c r="G327" s="15"/>
    </row>
    <row r="328" spans="1:7" ht="38.25" hidden="1">
      <c r="A328" s="7" t="s">
        <v>60</v>
      </c>
      <c r="B328" s="11">
        <f>SUM(B329:B332)</f>
        <v>167</v>
      </c>
      <c r="C328" s="11">
        <f>SUM(C329:C332)</f>
        <v>6798.232</v>
      </c>
      <c r="D328" s="11">
        <f>C328/B328*1000</f>
        <v>40707.97604790419</v>
      </c>
      <c r="E328" s="12">
        <f>MIN(E329:E332)</f>
        <v>13.099</v>
      </c>
      <c r="F328" s="12">
        <f>MAX(F329:F332)</f>
        <v>105.023</v>
      </c>
      <c r="G328" s="13" t="s">
        <v>12</v>
      </c>
    </row>
    <row r="329" spans="1:7" ht="15" hidden="1">
      <c r="A329" s="14" t="s">
        <v>50</v>
      </c>
      <c r="B329" s="26">
        <v>39</v>
      </c>
      <c r="C329" s="26">
        <v>1473.257</v>
      </c>
      <c r="D329" s="15">
        <f>C329/B329</f>
        <v>37.775820512820516</v>
      </c>
      <c r="E329" s="15">
        <v>13.099</v>
      </c>
      <c r="F329" s="15">
        <v>71.115</v>
      </c>
      <c r="G329" s="6"/>
    </row>
    <row r="330" spans="1:7" ht="15" hidden="1">
      <c r="A330" s="14" t="s">
        <v>51</v>
      </c>
      <c r="B330" s="26">
        <v>45</v>
      </c>
      <c r="C330" s="26">
        <v>1976.791</v>
      </c>
      <c r="D330" s="15">
        <f>C330/B330</f>
        <v>43.928688888888885</v>
      </c>
      <c r="E330" s="16">
        <v>14.198</v>
      </c>
      <c r="F330" s="16">
        <v>101.465</v>
      </c>
      <c r="G330" s="15"/>
    </row>
    <row r="331" spans="1:7" ht="15" hidden="1">
      <c r="A331" s="14" t="s">
        <v>52</v>
      </c>
      <c r="B331" s="26">
        <v>56</v>
      </c>
      <c r="C331" s="26">
        <v>2100.409</v>
      </c>
      <c r="D331" s="15">
        <f>C331/B331</f>
        <v>37.50730357142857</v>
      </c>
      <c r="E331" s="15">
        <v>14.001</v>
      </c>
      <c r="F331" s="15">
        <v>98.392</v>
      </c>
      <c r="G331" s="15"/>
    </row>
    <row r="332" spans="1:7" ht="15" hidden="1">
      <c r="A332" s="14" t="s">
        <v>53</v>
      </c>
      <c r="B332" s="26">
        <v>27</v>
      </c>
      <c r="C332" s="26">
        <v>1247.775</v>
      </c>
      <c r="D332" s="15">
        <f>C332/B332</f>
        <v>46.213888888888896</v>
      </c>
      <c r="E332" s="15">
        <v>15.086</v>
      </c>
      <c r="F332" s="15">
        <v>105.023</v>
      </c>
      <c r="G332" s="15"/>
    </row>
    <row r="333" spans="1:7" ht="38.25" hidden="1">
      <c r="A333" s="7" t="s">
        <v>63</v>
      </c>
      <c r="B333" s="11">
        <f>SUM(B334:B337)</f>
        <v>161</v>
      </c>
      <c r="C333" s="11">
        <f>SUM(C334:C337)</f>
        <v>5464.268999999999</v>
      </c>
      <c r="D333" s="11">
        <f>C333/B333*1000</f>
        <v>33939.55900621117</v>
      </c>
      <c r="E333" s="12">
        <f>MIN(E334:E337)</f>
        <v>12.916</v>
      </c>
      <c r="F333" s="12">
        <f>MAX(F334:F337)</f>
        <v>90.474</v>
      </c>
      <c r="G333" s="13" t="s">
        <v>12</v>
      </c>
    </row>
    <row r="334" spans="1:7" ht="15" hidden="1">
      <c r="A334" s="14" t="s">
        <v>50</v>
      </c>
      <c r="B334" s="26">
        <v>37</v>
      </c>
      <c r="C334" s="26">
        <v>823.871</v>
      </c>
      <c r="D334" s="15">
        <f>C334/B334</f>
        <v>22.266783783783783</v>
      </c>
      <c r="E334" s="15">
        <v>14.523</v>
      </c>
      <c r="F334" s="15">
        <v>38.455</v>
      </c>
      <c r="G334" s="6"/>
    </row>
    <row r="335" spans="1:7" ht="15" hidden="1">
      <c r="A335" s="14" t="s">
        <v>51</v>
      </c>
      <c r="B335" s="26">
        <v>44</v>
      </c>
      <c r="C335" s="26">
        <v>1670.485</v>
      </c>
      <c r="D335" s="15">
        <f>C335/B335</f>
        <v>37.96556818181818</v>
      </c>
      <c r="E335" s="16">
        <v>14.497</v>
      </c>
      <c r="F335" s="16">
        <v>90.474</v>
      </c>
      <c r="G335" s="15"/>
    </row>
    <row r="336" spans="1:7" ht="15" hidden="1">
      <c r="A336" s="14" t="s">
        <v>52</v>
      </c>
      <c r="B336" s="26">
        <v>54</v>
      </c>
      <c r="C336" s="26">
        <v>1849.539</v>
      </c>
      <c r="D336" s="15">
        <f>C336/B336</f>
        <v>34.25072222222222</v>
      </c>
      <c r="E336" s="15">
        <v>13.977</v>
      </c>
      <c r="F336" s="15">
        <v>52.728</v>
      </c>
      <c r="G336" s="15"/>
    </row>
    <row r="337" spans="1:7" ht="15" hidden="1">
      <c r="A337" s="14" t="s">
        <v>53</v>
      </c>
      <c r="B337" s="26">
        <v>26</v>
      </c>
      <c r="C337" s="26">
        <v>1120.374</v>
      </c>
      <c r="D337" s="15">
        <f>C337/B337</f>
        <v>43.091307692307694</v>
      </c>
      <c r="E337" s="15">
        <v>12.916</v>
      </c>
      <c r="F337" s="15">
        <v>37.224</v>
      </c>
      <c r="G337" s="15"/>
    </row>
    <row r="338" spans="1:7" ht="38.25" hidden="1">
      <c r="A338" s="7" t="s">
        <v>64</v>
      </c>
      <c r="B338" s="11">
        <f>SUM(B339:B342)</f>
        <v>153</v>
      </c>
      <c r="C338" s="11">
        <f>SUM(C339:C342)</f>
        <v>5501.037</v>
      </c>
      <c r="D338" s="11">
        <f>C338/B338*1000</f>
        <v>35954.490196078434</v>
      </c>
      <c r="E338" s="12">
        <f>MIN(E339:E342)</f>
        <v>13.225</v>
      </c>
      <c r="F338" s="12">
        <f>MAX(F339:F342)</f>
        <v>58.682</v>
      </c>
      <c r="G338" s="13" t="s">
        <v>12</v>
      </c>
    </row>
    <row r="339" spans="1:7" ht="15">
      <c r="A339" s="14" t="s">
        <v>50</v>
      </c>
      <c r="B339" s="26">
        <v>33</v>
      </c>
      <c r="C339" s="26">
        <v>1212.014</v>
      </c>
      <c r="D339" s="15">
        <f>C339/B339</f>
        <v>36.727696969696964</v>
      </c>
      <c r="E339" s="15">
        <v>14.078</v>
      </c>
      <c r="F339" s="15">
        <v>46.343</v>
      </c>
      <c r="G339" s="6"/>
    </row>
    <row r="340" spans="1:7" ht="15" hidden="1">
      <c r="A340" s="14" t="s">
        <v>51</v>
      </c>
      <c r="B340" s="26">
        <v>44</v>
      </c>
      <c r="C340" s="26">
        <v>1623.677</v>
      </c>
      <c r="D340" s="15">
        <f>C340/B340</f>
        <v>36.90175</v>
      </c>
      <c r="E340" s="16">
        <v>13.225</v>
      </c>
      <c r="F340" s="16">
        <v>58.682</v>
      </c>
      <c r="G340" s="15"/>
    </row>
    <row r="341" spans="1:7" ht="15" hidden="1">
      <c r="A341" s="14" t="s">
        <v>52</v>
      </c>
      <c r="B341" s="26">
        <v>52</v>
      </c>
      <c r="C341" s="26">
        <v>1754.171</v>
      </c>
      <c r="D341" s="15">
        <f>C341/B341</f>
        <v>33.734057692307694</v>
      </c>
      <c r="E341" s="15">
        <v>13.508</v>
      </c>
      <c r="F341" s="15">
        <v>50.097</v>
      </c>
      <c r="G341" s="15"/>
    </row>
    <row r="342" spans="1:7" ht="15" hidden="1">
      <c r="A342" s="14" t="s">
        <v>53</v>
      </c>
      <c r="B342" s="26">
        <v>24</v>
      </c>
      <c r="C342" s="26">
        <v>911.175</v>
      </c>
      <c r="D342" s="15">
        <f>C342/B342</f>
        <v>37.965624999999996</v>
      </c>
      <c r="E342" s="15">
        <v>16.565</v>
      </c>
      <c r="F342" s="15">
        <v>43.235</v>
      </c>
      <c r="G342" s="15"/>
    </row>
    <row r="343" spans="1:6" ht="15" hidden="1">
      <c r="A343" s="17"/>
      <c r="B343" s="17"/>
      <c r="C343" s="17"/>
      <c r="D343" s="17"/>
      <c r="E343" s="17"/>
      <c r="F343" s="17"/>
    </row>
    <row r="344" spans="1:6" ht="15" hidden="1">
      <c r="A344" s="17"/>
      <c r="B344" s="17"/>
      <c r="C344" s="17"/>
      <c r="D344" s="17"/>
      <c r="E344" s="17"/>
      <c r="F344" s="17"/>
    </row>
    <row r="345" spans="1:6" ht="15">
      <c r="A345" s="17"/>
      <c r="B345" s="17"/>
      <c r="C345" s="17"/>
      <c r="D345" s="17"/>
      <c r="E345" s="17"/>
      <c r="F345" s="17"/>
    </row>
    <row r="346" spans="1:6" ht="15">
      <c r="A346" s="17"/>
      <c r="B346" s="17"/>
      <c r="C346" s="17"/>
      <c r="D346" s="17"/>
      <c r="E346" s="17"/>
      <c r="F346" s="17"/>
    </row>
    <row r="347" spans="1:6" ht="15">
      <c r="A347" s="17"/>
      <c r="B347" s="17"/>
      <c r="C347" s="17"/>
      <c r="D347" s="17"/>
      <c r="E347" s="17"/>
      <c r="F347" s="17"/>
    </row>
    <row r="348" spans="1:6" ht="15">
      <c r="A348" s="17"/>
      <c r="B348" s="17"/>
      <c r="C348" s="17"/>
      <c r="D348" s="17"/>
      <c r="E348" s="17"/>
      <c r="F348" s="17"/>
    </row>
    <row r="349" spans="1:6" ht="15">
      <c r="A349" s="17"/>
      <c r="B349" s="17"/>
      <c r="C349" s="17"/>
      <c r="D349" s="17"/>
      <c r="E349" s="17"/>
      <c r="F349" s="17"/>
    </row>
    <row r="350" spans="1:6" ht="15">
      <c r="A350" s="17"/>
      <c r="B350" s="17"/>
      <c r="C350" s="17"/>
      <c r="D350" s="17"/>
      <c r="E350" s="17"/>
      <c r="F350" s="17"/>
    </row>
    <row r="351" spans="1:6" ht="15">
      <c r="A351" s="17"/>
      <c r="B351" s="17"/>
      <c r="C351" s="17"/>
      <c r="D351" s="17"/>
      <c r="E351" s="17"/>
      <c r="F351" s="17"/>
    </row>
    <row r="352" spans="1:6" ht="15">
      <c r="A352" s="17"/>
      <c r="B352" s="17"/>
      <c r="C352" s="17"/>
      <c r="D352" s="17"/>
      <c r="E352" s="17"/>
      <c r="F352" s="17"/>
    </row>
    <row r="353" spans="1:6" ht="15">
      <c r="A353" s="17"/>
      <c r="B353" s="17"/>
      <c r="C353" s="17"/>
      <c r="D353" s="17"/>
      <c r="E353" s="17"/>
      <c r="F353" s="17"/>
    </row>
    <row r="354" spans="1:6" ht="15">
      <c r="A354" s="17"/>
      <c r="B354" s="17"/>
      <c r="C354" s="17"/>
      <c r="D354" s="17"/>
      <c r="E354" s="17"/>
      <c r="F354" s="17"/>
    </row>
    <row r="355" spans="1:6" ht="15">
      <c r="A355" s="17"/>
      <c r="B355" s="17"/>
      <c r="C355" s="17"/>
      <c r="D355" s="17"/>
      <c r="E355" s="17"/>
      <c r="F355" s="17"/>
    </row>
    <row r="356" spans="1:6" ht="15">
      <c r="A356" s="17"/>
      <c r="B356" s="17"/>
      <c r="C356" s="17"/>
      <c r="D356" s="17"/>
      <c r="E356" s="17"/>
      <c r="F356" s="17"/>
    </row>
    <row r="357" spans="1:6" ht="15">
      <c r="A357" s="17"/>
      <c r="B357" s="17"/>
      <c r="C357" s="17"/>
      <c r="D357" s="17"/>
      <c r="E357" s="17"/>
      <c r="F357" s="17"/>
    </row>
    <row r="358" spans="1:6" ht="15">
      <c r="A358" s="17"/>
      <c r="B358" s="17"/>
      <c r="C358" s="17"/>
      <c r="D358" s="17"/>
      <c r="E358" s="17"/>
      <c r="F358" s="17"/>
    </row>
    <row r="359" spans="1:6" ht="15">
      <c r="A359" s="17"/>
      <c r="B359" s="17"/>
      <c r="C359" s="17"/>
      <c r="D359" s="17"/>
      <c r="E359" s="17"/>
      <c r="F359" s="17"/>
    </row>
    <row r="360" spans="1:6" ht="15">
      <c r="A360" s="17"/>
      <c r="B360" s="17"/>
      <c r="C360" s="17"/>
      <c r="D360" s="17"/>
      <c r="E360" s="17"/>
      <c r="F360" s="17"/>
    </row>
    <row r="361" spans="1:6" ht="15">
      <c r="A361" s="17"/>
      <c r="B361" s="17"/>
      <c r="C361" s="17"/>
      <c r="D361" s="17"/>
      <c r="E361" s="17"/>
      <c r="F361" s="17"/>
    </row>
    <row r="362" spans="1:6" ht="15">
      <c r="A362" s="17"/>
      <c r="B362" s="17"/>
      <c r="C362" s="17"/>
      <c r="D362" s="17"/>
      <c r="E362" s="17"/>
      <c r="F362" s="17"/>
    </row>
    <row r="363" spans="1:6" ht="15">
      <c r="A363" s="17"/>
      <c r="B363" s="17"/>
      <c r="C363" s="17"/>
      <c r="D363" s="17"/>
      <c r="E363" s="17"/>
      <c r="F363" s="17"/>
    </row>
    <row r="364" spans="1:6" ht="15">
      <c r="A364" s="17"/>
      <c r="B364" s="17"/>
      <c r="C364" s="17"/>
      <c r="D364" s="17"/>
      <c r="E364" s="17"/>
      <c r="F364" s="17"/>
    </row>
    <row r="365" spans="1:6" ht="15">
      <c r="A365" s="17"/>
      <c r="B365" s="17"/>
      <c r="C365" s="17"/>
      <c r="D365" s="17"/>
      <c r="E365" s="17"/>
      <c r="F365" s="17"/>
    </row>
    <row r="366" spans="1:6" ht="15">
      <c r="A366" s="17"/>
      <c r="B366" s="17"/>
      <c r="C366" s="17"/>
      <c r="D366" s="17"/>
      <c r="E366" s="17"/>
      <c r="F366" s="17"/>
    </row>
    <row r="367" spans="1:6" ht="15">
      <c r="A367" s="17"/>
      <c r="B367" s="17"/>
      <c r="C367" s="17"/>
      <c r="D367" s="17"/>
      <c r="E367" s="17"/>
      <c r="F367" s="17"/>
    </row>
    <row r="368" spans="1:6" ht="15">
      <c r="A368" s="17"/>
      <c r="B368" s="17"/>
      <c r="C368" s="17"/>
      <c r="D368" s="17"/>
      <c r="E368" s="17"/>
      <c r="F368" s="17"/>
    </row>
    <row r="369" spans="1:6" ht="15">
      <c r="A369" s="17"/>
      <c r="B369" s="17"/>
      <c r="C369" s="17"/>
      <c r="D369" s="17"/>
      <c r="E369" s="17"/>
      <c r="F369" s="17"/>
    </row>
    <row r="370" spans="1:6" ht="15">
      <c r="A370" s="17"/>
      <c r="B370" s="17"/>
      <c r="C370" s="17"/>
      <c r="D370" s="17"/>
      <c r="E370" s="17"/>
      <c r="F370" s="17"/>
    </row>
    <row r="371" spans="1:6" ht="15">
      <c r="A371" s="17"/>
      <c r="B371" s="17"/>
      <c r="C371" s="17"/>
      <c r="D371" s="17"/>
      <c r="E371" s="17"/>
      <c r="F371" s="17"/>
    </row>
    <row r="372" spans="1:6" ht="15">
      <c r="A372" s="17"/>
      <c r="B372" s="17"/>
      <c r="C372" s="17"/>
      <c r="D372" s="17"/>
      <c r="E372" s="17"/>
      <c r="F372" s="17"/>
    </row>
    <row r="373" spans="1:6" ht="15">
      <c r="A373" s="17"/>
      <c r="B373" s="17"/>
      <c r="C373" s="17"/>
      <c r="D373" s="17"/>
      <c r="E373" s="17"/>
      <c r="F373" s="17"/>
    </row>
    <row r="374" spans="1:6" ht="15">
      <c r="A374" s="17"/>
      <c r="B374" s="17"/>
      <c r="C374" s="17"/>
      <c r="D374" s="17"/>
      <c r="E374" s="17"/>
      <c r="F374" s="17"/>
    </row>
    <row r="375" spans="1:6" ht="15">
      <c r="A375" s="17"/>
      <c r="B375" s="17"/>
      <c r="C375" s="17"/>
      <c r="D375" s="17"/>
      <c r="E375" s="17"/>
      <c r="F375" s="17"/>
    </row>
    <row r="376" spans="1:6" ht="15">
      <c r="A376" s="17"/>
      <c r="B376" s="17"/>
      <c r="C376" s="17"/>
      <c r="D376" s="17"/>
      <c r="E376" s="17"/>
      <c r="F376" s="17"/>
    </row>
    <row r="377" spans="1:6" ht="15">
      <c r="A377" s="17"/>
      <c r="B377" s="17"/>
      <c r="C377" s="17"/>
      <c r="D377" s="17"/>
      <c r="E377" s="17"/>
      <c r="F377" s="17"/>
    </row>
    <row r="378" spans="1:6" ht="15">
      <c r="A378" s="17"/>
      <c r="B378" s="17"/>
      <c r="C378" s="17"/>
      <c r="D378" s="17"/>
      <c r="E378" s="17"/>
      <c r="F378" s="17"/>
    </row>
    <row r="379" spans="1:6" ht="15">
      <c r="A379" s="17"/>
      <c r="B379" s="17"/>
      <c r="C379" s="17"/>
      <c r="D379" s="17"/>
      <c r="E379" s="17"/>
      <c r="F379" s="17"/>
    </row>
    <row r="380" spans="1:6" ht="15">
      <c r="A380" s="17"/>
      <c r="B380" s="17"/>
      <c r="C380" s="17"/>
      <c r="D380" s="17"/>
      <c r="E380" s="17"/>
      <c r="F380" s="17"/>
    </row>
    <row r="381" spans="1:6" ht="15">
      <c r="A381" s="17"/>
      <c r="B381" s="17"/>
      <c r="C381" s="17"/>
      <c r="D381" s="17"/>
      <c r="E381" s="17"/>
      <c r="F381" s="17"/>
    </row>
    <row r="382" spans="1:6" ht="15">
      <c r="A382" s="17"/>
      <c r="B382" s="17"/>
      <c r="C382" s="17"/>
      <c r="D382" s="17"/>
      <c r="E382" s="17"/>
      <c r="F382" s="17"/>
    </row>
    <row r="383" spans="1:6" ht="15">
      <c r="A383" s="17"/>
      <c r="B383" s="17"/>
      <c r="C383" s="17"/>
      <c r="D383" s="17"/>
      <c r="E383" s="17"/>
      <c r="F383" s="17"/>
    </row>
    <row r="384" spans="1:6" ht="15">
      <c r="A384" s="17"/>
      <c r="B384" s="17"/>
      <c r="C384" s="17"/>
      <c r="D384" s="17"/>
      <c r="E384" s="17"/>
      <c r="F384" s="17"/>
    </row>
    <row r="385" spans="1:6" ht="15">
      <c r="A385" s="17"/>
      <c r="B385" s="17"/>
      <c r="C385" s="17"/>
      <c r="D385" s="17"/>
      <c r="E385" s="17"/>
      <c r="F385" s="17"/>
    </row>
    <row r="386" spans="1:6" ht="15">
      <c r="A386" s="17"/>
      <c r="B386" s="17"/>
      <c r="C386" s="17"/>
      <c r="D386" s="17"/>
      <c r="E386" s="17"/>
      <c r="F386" s="17"/>
    </row>
    <row r="387" spans="1:6" ht="15">
      <c r="A387" s="17"/>
      <c r="B387" s="17"/>
      <c r="C387" s="17"/>
      <c r="D387" s="17"/>
      <c r="E387" s="17"/>
      <c r="F387" s="17"/>
    </row>
    <row r="388" spans="1:6" ht="15">
      <c r="A388" s="17"/>
      <c r="B388" s="17"/>
      <c r="C388" s="17"/>
      <c r="D388" s="17"/>
      <c r="E388" s="17"/>
      <c r="F388" s="17"/>
    </row>
    <row r="389" spans="1:6" ht="15">
      <c r="A389" s="17"/>
      <c r="B389" s="17"/>
      <c r="C389" s="17"/>
      <c r="D389" s="17"/>
      <c r="E389" s="17"/>
      <c r="F389" s="17"/>
    </row>
    <row r="390" spans="1:6" ht="15">
      <c r="A390" s="17"/>
      <c r="B390" s="17"/>
      <c r="C390" s="17"/>
      <c r="D390" s="17"/>
      <c r="E390" s="17"/>
      <c r="F390" s="17"/>
    </row>
    <row r="391" spans="1:6" ht="15">
      <c r="A391" s="17"/>
      <c r="B391" s="17"/>
      <c r="C391" s="17"/>
      <c r="D391" s="17"/>
      <c r="E391" s="17"/>
      <c r="F391" s="17"/>
    </row>
    <row r="392" spans="1:6" ht="15">
      <c r="A392" s="17"/>
      <c r="B392" s="17"/>
      <c r="C392" s="17"/>
      <c r="D392" s="17"/>
      <c r="E392" s="17"/>
      <c r="F392" s="17"/>
    </row>
  </sheetData>
  <sheetProtection/>
  <mergeCells count="13">
    <mergeCell ref="A1:G1"/>
    <mergeCell ref="A2:C2"/>
    <mergeCell ref="A3:A5"/>
    <mergeCell ref="B3:B5"/>
    <mergeCell ref="C3:F3"/>
    <mergeCell ref="D4:D5"/>
    <mergeCell ref="C4:C5"/>
    <mergeCell ref="E4:F4"/>
    <mergeCell ref="G3:G5"/>
    <mergeCell ref="A302:G302"/>
    <mergeCell ref="A6:G6"/>
    <mergeCell ref="A157:G157"/>
    <mergeCell ref="A17:G1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УУ и ООУ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Экономический отдел</dc:creator>
  <cp:keywords/>
  <dc:description/>
  <cp:lastModifiedBy>Багаутдинова Г.Г.</cp:lastModifiedBy>
  <cp:lastPrinted>2014-09-12T03:57:03Z</cp:lastPrinted>
  <dcterms:created xsi:type="dcterms:W3CDTF">2014-02-13T10:47:08Z</dcterms:created>
  <dcterms:modified xsi:type="dcterms:W3CDTF">2014-09-16T04:04:58Z</dcterms:modified>
  <cp:category/>
  <cp:version/>
  <cp:contentType/>
  <cp:contentStatus/>
</cp:coreProperties>
</file>