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27" activeTab="0"/>
  </bookViews>
  <sheets>
    <sheet name="Свод" sheetId="1" r:id="rId1"/>
    <sheet name="Лист1" sheetId="2" r:id="rId2"/>
  </sheets>
  <definedNames>
    <definedName name="_xlnm.Print_Area" localSheetId="0">'Свод'!$A$1:$G$454</definedName>
  </definedNames>
  <calcPr fullCalcOnLoad="1"/>
</workbook>
</file>

<file path=xl/sharedStrings.xml><?xml version="1.0" encoding="utf-8"?>
<sst xmlns="http://schemas.openxmlformats.org/spreadsheetml/2006/main" count="493" uniqueCount="69">
  <si>
    <t>по территории г. Нефтеюганск</t>
  </si>
  <si>
    <t>Месяц</t>
  </si>
  <si>
    <t>Среднесписочная численность работников за отчетный период (чел.)</t>
  </si>
  <si>
    <t>Начислено средств на оплату труда работников образовательных учреждений в отчетном периоде по КОСГУ - 211 (тыс. руб.)</t>
  </si>
  <si>
    <t>ВСЕГО (из всех источников)</t>
  </si>
  <si>
    <t>Среднемесячная заработная плата работников в отчетном периоде (руб.)</t>
  </si>
  <si>
    <t>из них</t>
  </si>
  <si>
    <t>Минимальная начисленная заработная плата 1го работника</t>
  </si>
  <si>
    <t>Январь</t>
  </si>
  <si>
    <t>Всего по муниципальному образованию</t>
  </si>
  <si>
    <t>0701 "Дошкольные образовательные учреждения (без учета школ-детских садов)"</t>
  </si>
  <si>
    <t>0702 "Школы (включая школы-сады, вечерние (сменные) школы)"</t>
  </si>
  <si>
    <t>СОШ №1</t>
  </si>
  <si>
    <t>СОШ №2</t>
  </si>
  <si>
    <t>СОШ №3</t>
  </si>
  <si>
    <t>СОШ №4</t>
  </si>
  <si>
    <t>СОШ №5</t>
  </si>
  <si>
    <t>СОШ №6</t>
  </si>
  <si>
    <t>СОШ №7</t>
  </si>
  <si>
    <t>СОШ №8</t>
  </si>
  <si>
    <t>СОШ №9</t>
  </si>
  <si>
    <t>СОШ №10</t>
  </si>
  <si>
    <t>СОШ №13</t>
  </si>
  <si>
    <t>СОШ №14</t>
  </si>
  <si>
    <t>ООШ №12</t>
  </si>
  <si>
    <t>Лицей №1</t>
  </si>
  <si>
    <t>НШ-ДС №4</t>
  </si>
  <si>
    <t>НШ-ДС №15</t>
  </si>
  <si>
    <t>НШ-ДС №24</t>
  </si>
  <si>
    <t>НОШ №5</t>
  </si>
  <si>
    <t>Сообщество</t>
  </si>
  <si>
    <t>ДС №1</t>
  </si>
  <si>
    <t>ДС №2</t>
  </si>
  <si>
    <t>ДС №5</t>
  </si>
  <si>
    <t>ДС №6</t>
  </si>
  <si>
    <t>ДС №7</t>
  </si>
  <si>
    <t>ДС №8</t>
  </si>
  <si>
    <t>ДС №9</t>
  </si>
  <si>
    <t>ДС №10</t>
  </si>
  <si>
    <t>ДС №12</t>
  </si>
  <si>
    <t>ДС №13</t>
  </si>
  <si>
    <t>ДС №17</t>
  </si>
  <si>
    <t>ДС №18</t>
  </si>
  <si>
    <t>ДС №20</t>
  </si>
  <si>
    <t>ДС №25</t>
  </si>
  <si>
    <t>ДС №26</t>
  </si>
  <si>
    <t>ДС №32</t>
  </si>
  <si>
    <t>ДЮСШ №2</t>
  </si>
  <si>
    <t>ЦДОД</t>
  </si>
  <si>
    <t>ДДТ</t>
  </si>
  <si>
    <t>ЦДОД "Поиск"</t>
  </si>
  <si>
    <t>Примечание к максимально начисленной заработной плате 1го работника</t>
  </si>
  <si>
    <t>в том числе единовременная выплата на оздоровление к отпуску</t>
  </si>
  <si>
    <t>Максимальная начисленная заработная плата 1го работника</t>
  </si>
  <si>
    <t xml:space="preserve">   в том числе единовременная выплата на оздоровление к отпуску    </t>
  </si>
  <si>
    <t>Февраль</t>
  </si>
  <si>
    <t xml:space="preserve"> </t>
  </si>
  <si>
    <t>Март</t>
  </si>
  <si>
    <t>Апрель</t>
  </si>
  <si>
    <t>Май</t>
  </si>
  <si>
    <t>в.</t>
  </si>
  <si>
    <t>Июнь</t>
  </si>
  <si>
    <t>Июль</t>
  </si>
  <si>
    <t>Август</t>
  </si>
  <si>
    <t>Сентябрь</t>
  </si>
  <si>
    <t>НШ-ДС №3</t>
  </si>
  <si>
    <t>сентябрь</t>
  </si>
  <si>
    <t>Октябрь</t>
  </si>
  <si>
    <t>Информация о среднемесячной заработной плате муниципального бюджетного образовательного учреждения дополнительного образования детей "Детско-юношеская спортивная школа № 2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</si>
</sst>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0000"/>
    <numFmt numFmtId="183" formatCode="0.0000000000"/>
    <numFmt numFmtId="184" formatCode="0.00000000000"/>
    <numFmt numFmtId="185" formatCode="0.00000000"/>
    <numFmt numFmtId="186" formatCode="0.0000000"/>
    <numFmt numFmtId="187" formatCode="0.000000"/>
    <numFmt numFmtId="188" formatCode="0.00000"/>
    <numFmt numFmtId="189" formatCode="0.0"/>
    <numFmt numFmtId="190" formatCode="#,##0.0"/>
    <numFmt numFmtId="191" formatCode="#,##0.000"/>
    <numFmt numFmtId="192" formatCode="#,##0.0000"/>
    <numFmt numFmtId="193" formatCode="#,##0.00000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/>
    </xf>
    <xf numFmtId="181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81" fontId="0" fillId="0" borderId="10" xfId="0" applyNumberFormat="1" applyFont="1" applyFill="1" applyBorder="1" applyAlignment="1">
      <alignment vertical="center"/>
    </xf>
    <xf numFmtId="181" fontId="0" fillId="0" borderId="11" xfId="0" applyNumberFormat="1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181" fontId="0" fillId="0" borderId="11" xfId="0" applyNumberFormat="1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91" fontId="0" fillId="0" borderId="10" xfId="0" applyNumberFormat="1" applyFont="1" applyFill="1" applyBorder="1" applyAlignment="1">
      <alignment horizontal="right" vertical="center"/>
    </xf>
    <xf numFmtId="0" fontId="0" fillId="0" borderId="10" xfId="0" applyNumberFormat="1" applyFill="1" applyBorder="1" applyAlignment="1">
      <alignment horizontal="center" wrapText="1"/>
    </xf>
    <xf numFmtId="191" fontId="0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/>
    </xf>
    <xf numFmtId="1" fontId="0" fillId="0" borderId="10" xfId="0" applyNumberFormat="1" applyFill="1" applyBorder="1" applyAlignment="1">
      <alignment/>
    </xf>
    <xf numFmtId="19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 vertical="center"/>
    </xf>
    <xf numFmtId="1" fontId="0" fillId="33" borderId="10" xfId="0" applyNumberFormat="1" applyFont="1" applyFill="1" applyBorder="1" applyAlignment="1">
      <alignment vertical="center"/>
    </xf>
    <xf numFmtId="3" fontId="0" fillId="33" borderId="10" xfId="0" applyNumberFormat="1" applyFont="1" applyFill="1" applyBorder="1" applyAlignment="1">
      <alignment vertical="center"/>
    </xf>
    <xf numFmtId="191" fontId="0" fillId="33" borderId="10" xfId="0" applyNumberFormat="1" applyFont="1" applyFill="1" applyBorder="1" applyAlignment="1">
      <alignment horizontal="right" vertical="center"/>
    </xf>
    <xf numFmtId="181" fontId="0" fillId="33" borderId="10" xfId="0" applyNumberFormat="1" applyFont="1" applyFill="1" applyBorder="1" applyAlignment="1">
      <alignment vertical="center"/>
    </xf>
    <xf numFmtId="0" fontId="0" fillId="33" borderId="10" xfId="0" applyFill="1" applyBorder="1" applyAlignment="1">
      <alignment/>
    </xf>
    <xf numFmtId="191" fontId="0" fillId="0" borderId="10" xfId="0" applyNumberFormat="1" applyFill="1" applyBorder="1" applyAlignment="1">
      <alignment horizontal="center"/>
    </xf>
    <xf numFmtId="181" fontId="0" fillId="0" borderId="11" xfId="0" applyNumberFormat="1" applyFill="1" applyBorder="1" applyAlignment="1">
      <alignment horizontal="center"/>
    </xf>
    <xf numFmtId="0" fontId="0" fillId="0" borderId="14" xfId="0" applyFont="1" applyFill="1" applyBorder="1" applyAlignment="1">
      <alignment horizontal="left" vertical="center"/>
    </xf>
    <xf numFmtId="1" fontId="0" fillId="0" borderId="14" xfId="0" applyNumberFormat="1" applyFill="1" applyBorder="1" applyAlignment="1">
      <alignment/>
    </xf>
    <xf numFmtId="191" fontId="0" fillId="0" borderId="14" xfId="0" applyNumberFormat="1" applyFill="1" applyBorder="1" applyAlignment="1">
      <alignment/>
    </xf>
    <xf numFmtId="1" fontId="0" fillId="0" borderId="10" xfId="0" applyNumberFormat="1" applyFont="1" applyFill="1" applyBorder="1" applyAlignment="1">
      <alignment horizontal="center" vertical="center"/>
    </xf>
    <xf numFmtId="191" fontId="0" fillId="0" borderId="10" xfId="0" applyNumberFormat="1" applyFont="1" applyFill="1" applyBorder="1" applyAlignment="1">
      <alignment horizontal="center" vertical="center"/>
    </xf>
    <xf numFmtId="181" fontId="0" fillId="0" borderId="10" xfId="0" applyNumberFormat="1" applyFont="1" applyFill="1" applyBorder="1" applyAlignment="1">
      <alignment horizontal="center" vertical="center"/>
    </xf>
    <xf numFmtId="191" fontId="2" fillId="0" borderId="10" xfId="0" applyNumberFormat="1" applyFont="1" applyFill="1" applyBorder="1" applyAlignment="1">
      <alignment horizontal="center" vertical="center"/>
    </xf>
    <xf numFmtId="0" fontId="0" fillId="25" borderId="0" xfId="0" applyFill="1" applyAlignment="1">
      <alignment/>
    </xf>
    <xf numFmtId="181" fontId="0" fillId="0" borderId="10" xfId="0" applyNumberFormat="1" applyFont="1" applyFill="1" applyBorder="1" applyAlignment="1">
      <alignment horizontal="right" vertical="center"/>
    </xf>
    <xf numFmtId="181" fontId="0" fillId="0" borderId="0" xfId="0" applyNumberForma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1" fontId="0" fillId="33" borderId="10" xfId="0" applyNumberFormat="1" applyFill="1" applyBorder="1" applyAlignment="1">
      <alignment/>
    </xf>
    <xf numFmtId="191" fontId="0" fillId="33" borderId="10" xfId="0" applyNumberFormat="1" applyFill="1" applyBorder="1" applyAlignment="1">
      <alignment/>
    </xf>
    <xf numFmtId="191" fontId="0" fillId="33" borderId="10" xfId="0" applyNumberForma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14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6"/>
  <sheetViews>
    <sheetView tabSelected="1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1" sqref="A1:G1"/>
    </sheetView>
  </sheetViews>
  <sheetFormatPr defaultColWidth="13.421875" defaultRowHeight="12.75"/>
  <cols>
    <col min="1" max="1" width="16.8515625" style="14" customWidth="1"/>
    <col min="2" max="2" width="13.140625" style="14" customWidth="1"/>
    <col min="3" max="3" width="13.421875" style="14" customWidth="1"/>
    <col min="4" max="4" width="12.140625" style="14" customWidth="1"/>
    <col min="5" max="5" width="15.140625" style="14" customWidth="1"/>
    <col min="6" max="6" width="14.421875" style="14" customWidth="1"/>
    <col min="7" max="7" width="36.8515625" style="14" customWidth="1"/>
    <col min="8" max="8" width="12.00390625" style="14" customWidth="1"/>
    <col min="9" max="9" width="11.421875" style="14" customWidth="1"/>
    <col min="10" max="99" width="12.421875" style="14" customWidth="1"/>
    <col min="100" max="16384" width="13.421875" style="14" customWidth="1"/>
  </cols>
  <sheetData>
    <row r="1" spans="1:13" ht="26.25" customHeight="1">
      <c r="A1" s="78" t="s">
        <v>68</v>
      </c>
      <c r="B1" s="78"/>
      <c r="C1" s="78"/>
      <c r="D1" s="78"/>
      <c r="E1" s="78"/>
      <c r="F1" s="78"/>
      <c r="G1" s="78"/>
      <c r="H1" s="13"/>
      <c r="I1" s="13"/>
      <c r="J1" s="13"/>
      <c r="K1" s="13"/>
      <c r="L1" s="13"/>
      <c r="M1" s="13"/>
    </row>
    <row r="2" spans="1:3" ht="12.75">
      <c r="A2" s="65" t="s">
        <v>0</v>
      </c>
      <c r="B2" s="65"/>
      <c r="C2" s="65"/>
    </row>
    <row r="4" spans="1:7" ht="42.75" customHeight="1">
      <c r="A4" s="66" t="s">
        <v>1</v>
      </c>
      <c r="B4" s="66" t="s">
        <v>2</v>
      </c>
      <c r="C4" s="69" t="s">
        <v>3</v>
      </c>
      <c r="D4" s="70"/>
      <c r="E4" s="70"/>
      <c r="F4" s="71"/>
      <c r="G4" s="66" t="s">
        <v>51</v>
      </c>
    </row>
    <row r="5" spans="1:7" ht="12.75">
      <c r="A5" s="67"/>
      <c r="B5" s="67"/>
      <c r="C5" s="66" t="s">
        <v>4</v>
      </c>
      <c r="D5" s="66" t="s">
        <v>5</v>
      </c>
      <c r="E5" s="69" t="s">
        <v>6</v>
      </c>
      <c r="F5" s="71"/>
      <c r="G5" s="67"/>
    </row>
    <row r="6" spans="1:7" ht="91.5" customHeight="1">
      <c r="A6" s="68"/>
      <c r="B6" s="68"/>
      <c r="C6" s="68"/>
      <c r="D6" s="68"/>
      <c r="E6" s="9" t="s">
        <v>7</v>
      </c>
      <c r="F6" s="9" t="s">
        <v>53</v>
      </c>
      <c r="G6" s="68"/>
    </row>
    <row r="7" spans="1:7" ht="23.25" customHeight="1">
      <c r="A7" s="72" t="s">
        <v>9</v>
      </c>
      <c r="B7" s="73"/>
      <c r="C7" s="73"/>
      <c r="D7" s="73"/>
      <c r="E7" s="73"/>
      <c r="F7" s="73"/>
      <c r="G7" s="74"/>
    </row>
    <row r="8" spans="1:7" ht="25.5" hidden="1">
      <c r="A8" s="15" t="s">
        <v>8</v>
      </c>
      <c r="B8" s="16">
        <f>B17+B192+B371</f>
        <v>2618.5</v>
      </c>
      <c r="C8" s="16">
        <f>C17+C192+C371</f>
        <v>113380.11312</v>
      </c>
      <c r="D8" s="16">
        <f aca="true" t="shared" si="0" ref="D8:D13">C8/B8*1000</f>
        <v>43299.642207370634</v>
      </c>
      <c r="E8" s="17">
        <f>MIN(E17,E192,E371)</f>
        <v>9.42527</v>
      </c>
      <c r="F8" s="17">
        <f>MAX(F17,F192,F371)</f>
        <v>188.57666</v>
      </c>
      <c r="G8" s="18" t="s">
        <v>52</v>
      </c>
    </row>
    <row r="9" spans="1:7" ht="30.75" customHeight="1" hidden="1">
      <c r="A9" s="15" t="s">
        <v>55</v>
      </c>
      <c r="B9" s="16">
        <f>B34+B212+B376</f>
        <v>2698</v>
      </c>
      <c r="C9" s="16">
        <f>C34+C212+C376</f>
        <v>117321.76246000001</v>
      </c>
      <c r="D9" s="16">
        <f t="shared" si="0"/>
        <v>43484.71551519645</v>
      </c>
      <c r="E9" s="17">
        <f>MIN(E34,E212,E376)</f>
        <v>10.308</v>
      </c>
      <c r="F9" s="17">
        <f>MAX(F34:F212,F376)</f>
        <v>137.10486</v>
      </c>
      <c r="G9" s="18" t="s">
        <v>52</v>
      </c>
    </row>
    <row r="10" spans="1:8" ht="28.5" customHeight="1" hidden="1">
      <c r="A10" s="15" t="s">
        <v>57</v>
      </c>
      <c r="B10" s="16">
        <f>B51+B232+B381</f>
        <v>2688</v>
      </c>
      <c r="C10" s="16">
        <f>C51+C232+C381</f>
        <v>117803.57504000001</v>
      </c>
      <c r="D10" s="16">
        <f t="shared" si="0"/>
        <v>43825.73476190477</v>
      </c>
      <c r="E10" s="17">
        <f>MIN(E51,E232,E381)</f>
        <v>11.043</v>
      </c>
      <c r="F10" s="17">
        <f>MAX(F51,F232,F381)</f>
        <v>168.72979</v>
      </c>
      <c r="G10" s="18" t="s">
        <v>52</v>
      </c>
      <c r="H10" s="14" t="s">
        <v>56</v>
      </c>
    </row>
    <row r="11" spans="1:7" ht="28.5" customHeight="1" hidden="1">
      <c r="A11" s="15" t="s">
        <v>58</v>
      </c>
      <c r="B11" s="16">
        <f>B68+B252+B386</f>
        <v>2693</v>
      </c>
      <c r="C11" s="16">
        <f>C68+C252+C386</f>
        <v>118147.01887</v>
      </c>
      <c r="D11" s="16">
        <f t="shared" si="0"/>
        <v>43871.897092461935</v>
      </c>
      <c r="E11" s="17">
        <f>MIN(E68,E252,E386)</f>
        <v>11.043</v>
      </c>
      <c r="F11" s="17">
        <f>MAX(F68,F252,F386)</f>
        <v>144.43513</v>
      </c>
      <c r="G11" s="18" t="s">
        <v>52</v>
      </c>
    </row>
    <row r="12" spans="1:7" ht="28.5" customHeight="1" hidden="1">
      <c r="A12" s="15" t="s">
        <v>59</v>
      </c>
      <c r="B12" s="16">
        <f>B85+B272+B391</f>
        <v>2694</v>
      </c>
      <c r="C12" s="16">
        <f>C85+C272+C391</f>
        <v>118204</v>
      </c>
      <c r="D12" s="16">
        <f t="shared" si="0"/>
        <v>43876.76317743133</v>
      </c>
      <c r="E12" s="17">
        <f>MIN(E85,E291,E391)</f>
        <v>11.83</v>
      </c>
      <c r="F12" s="17">
        <f>MAX(F85,F272,F391)</f>
        <v>141.989</v>
      </c>
      <c r="G12" s="18" t="s">
        <v>52</v>
      </c>
    </row>
    <row r="13" spans="1:7" ht="28.5" customHeight="1" hidden="1">
      <c r="A13" s="15" t="s">
        <v>61</v>
      </c>
      <c r="B13" s="16">
        <f>B102+B292+B396</f>
        <v>2687</v>
      </c>
      <c r="C13" s="16">
        <f>C102+C292+C396</f>
        <v>118069</v>
      </c>
      <c r="D13" s="16">
        <f t="shared" si="0"/>
        <v>43940.8262002233</v>
      </c>
      <c r="E13" s="17">
        <f>MIN(E102,E292,E396)</f>
        <v>10.521</v>
      </c>
      <c r="F13" s="17">
        <f>MAX(F102,F292,F396)</f>
        <v>140.155</v>
      </c>
      <c r="G13" s="18" t="s">
        <v>52</v>
      </c>
    </row>
    <row r="14" spans="1:7" ht="28.5" customHeight="1" hidden="1">
      <c r="A14" s="15" t="s">
        <v>62</v>
      </c>
      <c r="B14" s="16">
        <f>B122+B312+B420</f>
        <v>2679</v>
      </c>
      <c r="C14" s="16">
        <f>C122+C312+C420</f>
        <v>117885.68099999998</v>
      </c>
      <c r="D14" s="16">
        <f>C14/B14*1000</f>
        <v>44003.6136618141</v>
      </c>
      <c r="E14" s="17">
        <f>MIN(E122,E312,E420)</f>
        <v>10.522</v>
      </c>
      <c r="F14" s="17">
        <f>MAX(F122,F312,F420)</f>
        <v>157.52779</v>
      </c>
      <c r="G14" s="18" t="s">
        <v>52</v>
      </c>
    </row>
    <row r="15" spans="1:8" ht="31.5" customHeight="1" hidden="1">
      <c r="A15" s="15" t="s">
        <v>63</v>
      </c>
      <c r="B15" s="16">
        <f>B139+B332+B425</f>
        <v>2663</v>
      </c>
      <c r="C15" s="16">
        <f>C139+C332+C425</f>
        <v>117204.016</v>
      </c>
      <c r="D15" s="16">
        <f>C15/B15*1000</f>
        <v>44012.022530980095</v>
      </c>
      <c r="E15" s="17">
        <f>MIN(E123,E313,E421)</f>
        <v>10.522</v>
      </c>
      <c r="F15" s="17">
        <f>MAX(F139,F332,F425)</f>
        <v>157.52779</v>
      </c>
      <c r="G15" s="18" t="s">
        <v>52</v>
      </c>
      <c r="H15" s="60"/>
    </row>
    <row r="16" spans="1:7" ht="23.25" customHeight="1" hidden="1">
      <c r="A16" s="75" t="s">
        <v>10</v>
      </c>
      <c r="B16" s="75"/>
      <c r="C16" s="75"/>
      <c r="D16" s="75"/>
      <c r="E16" s="75"/>
      <c r="F16" s="75"/>
      <c r="G16" s="75"/>
    </row>
    <row r="17" spans="1:7" ht="29.25" customHeight="1" hidden="1">
      <c r="A17" s="3" t="s">
        <v>8</v>
      </c>
      <c r="B17" s="19">
        <f>SUM(B18:B33)</f>
        <v>1117</v>
      </c>
      <c r="C17" s="20">
        <f>SUM(C18:C33)</f>
        <v>36521.56819</v>
      </c>
      <c r="D17" s="20">
        <f>C17/B17*1000</f>
        <v>32696.12192479857</v>
      </c>
      <c r="E17" s="2">
        <f>MIN(E18:E33)</f>
        <v>9.42527</v>
      </c>
      <c r="F17" s="2">
        <f>MAX(F18:F33)</f>
        <v>188.57666</v>
      </c>
      <c r="G17" s="9" t="s">
        <v>52</v>
      </c>
    </row>
    <row r="18" spans="1:7" ht="12.75" hidden="1">
      <c r="A18" s="1" t="s">
        <v>31</v>
      </c>
      <c r="B18" s="21">
        <v>74</v>
      </c>
      <c r="C18" s="22">
        <v>2338.74082</v>
      </c>
      <c r="D18" s="23">
        <f>C18/B18</f>
        <v>31.604605675675675</v>
      </c>
      <c r="E18" s="4">
        <v>11.91184</v>
      </c>
      <c r="F18" s="4">
        <v>68.67645</v>
      </c>
      <c r="G18" s="10"/>
    </row>
    <row r="19" spans="1:7" ht="12.75" hidden="1">
      <c r="A19" s="1" t="s">
        <v>32</v>
      </c>
      <c r="B19" s="21">
        <v>44</v>
      </c>
      <c r="C19" s="22">
        <v>1435.38679</v>
      </c>
      <c r="D19" s="23">
        <f aca="true" t="shared" si="1" ref="D19:D33">C19/B19</f>
        <v>32.62242704545454</v>
      </c>
      <c r="E19" s="4">
        <v>10.58253</v>
      </c>
      <c r="F19" s="4">
        <v>60.47379</v>
      </c>
      <c r="G19" s="10"/>
    </row>
    <row r="20" spans="1:7" ht="12.75" hidden="1">
      <c r="A20" s="1" t="s">
        <v>33</v>
      </c>
      <c r="B20" s="21">
        <v>67</v>
      </c>
      <c r="C20" s="22">
        <v>2135.99244</v>
      </c>
      <c r="D20" s="23">
        <f t="shared" si="1"/>
        <v>31.880484179104478</v>
      </c>
      <c r="E20" s="4">
        <v>9.42527</v>
      </c>
      <c r="F20" s="4">
        <v>69.23614</v>
      </c>
      <c r="G20" s="10"/>
    </row>
    <row r="21" spans="1:7" ht="12.75" hidden="1">
      <c r="A21" s="1" t="s">
        <v>34</v>
      </c>
      <c r="B21" s="21">
        <v>75</v>
      </c>
      <c r="C21" s="22">
        <v>2476.65424</v>
      </c>
      <c r="D21" s="23">
        <f t="shared" si="1"/>
        <v>33.022056533333334</v>
      </c>
      <c r="E21" s="4">
        <v>13.6</v>
      </c>
      <c r="F21" s="4">
        <v>60.2</v>
      </c>
      <c r="G21" s="10"/>
    </row>
    <row r="22" spans="1:10" ht="12.75" hidden="1">
      <c r="A22" s="1" t="s">
        <v>35</v>
      </c>
      <c r="B22" s="21">
        <v>58</v>
      </c>
      <c r="C22" s="22">
        <v>1745.65817</v>
      </c>
      <c r="D22" s="23">
        <f t="shared" si="1"/>
        <v>30.097554655172413</v>
      </c>
      <c r="E22" s="4">
        <v>12.59012</v>
      </c>
      <c r="F22" s="4">
        <v>106.56831</v>
      </c>
      <c r="G22" s="10"/>
      <c r="J22" s="14" t="s">
        <v>56</v>
      </c>
    </row>
    <row r="23" spans="1:7" ht="12.75" hidden="1">
      <c r="A23" s="1" t="s">
        <v>36</v>
      </c>
      <c r="B23" s="21">
        <v>60</v>
      </c>
      <c r="C23" s="22">
        <v>1880.7584</v>
      </c>
      <c r="D23" s="23">
        <f t="shared" si="1"/>
        <v>31.345973333333333</v>
      </c>
      <c r="E23" s="4">
        <v>10.691</v>
      </c>
      <c r="F23" s="4">
        <v>81.016</v>
      </c>
      <c r="G23" s="11"/>
    </row>
    <row r="24" spans="1:7" ht="12.75" hidden="1">
      <c r="A24" s="1" t="s">
        <v>37</v>
      </c>
      <c r="B24" s="21">
        <v>94</v>
      </c>
      <c r="C24" s="22">
        <v>2999.49401</v>
      </c>
      <c r="D24" s="23">
        <f t="shared" si="1"/>
        <v>31.90951074468085</v>
      </c>
      <c r="E24" s="4">
        <v>17.153</v>
      </c>
      <c r="F24" s="4">
        <v>76.359</v>
      </c>
      <c r="G24" s="11"/>
    </row>
    <row r="25" spans="1:7" ht="12.75" hidden="1">
      <c r="A25" s="1" t="s">
        <v>38</v>
      </c>
      <c r="B25" s="21">
        <v>51</v>
      </c>
      <c r="C25" s="22">
        <v>1487.32546</v>
      </c>
      <c r="D25" s="23">
        <f t="shared" si="1"/>
        <v>29.16324431372549</v>
      </c>
      <c r="E25" s="4">
        <v>13.34739</v>
      </c>
      <c r="F25" s="4">
        <v>74.15385</v>
      </c>
      <c r="G25" s="10"/>
    </row>
    <row r="26" spans="1:7" ht="12.75" hidden="1">
      <c r="A26" s="1" t="s">
        <v>39</v>
      </c>
      <c r="B26" s="21">
        <v>71</v>
      </c>
      <c r="C26" s="22">
        <v>2366.7168</v>
      </c>
      <c r="D26" s="23">
        <f t="shared" si="1"/>
        <v>33.33403943661972</v>
      </c>
      <c r="E26" s="4">
        <v>11.46324</v>
      </c>
      <c r="F26" s="4">
        <v>69.27324</v>
      </c>
      <c r="G26" s="10"/>
    </row>
    <row r="27" spans="1:7" ht="12.75" hidden="1">
      <c r="A27" s="1" t="s">
        <v>40</v>
      </c>
      <c r="B27" s="21">
        <v>68</v>
      </c>
      <c r="C27" s="22">
        <v>2544.79754</v>
      </c>
      <c r="D27" s="23">
        <f t="shared" si="1"/>
        <v>37.42349323529412</v>
      </c>
      <c r="E27" s="4">
        <v>10.79417</v>
      </c>
      <c r="F27" s="4">
        <v>185.09107</v>
      </c>
      <c r="G27" s="10"/>
    </row>
    <row r="28" spans="1:7" ht="12.75" hidden="1">
      <c r="A28" s="1" t="s">
        <v>41</v>
      </c>
      <c r="B28" s="21">
        <v>64</v>
      </c>
      <c r="C28" s="22">
        <v>2254.07974</v>
      </c>
      <c r="D28" s="23">
        <f t="shared" si="1"/>
        <v>35.2199959375</v>
      </c>
      <c r="E28" s="4">
        <v>11.01006</v>
      </c>
      <c r="F28" s="4">
        <v>76.09108</v>
      </c>
      <c r="G28" s="10"/>
    </row>
    <row r="29" spans="1:7" ht="12.75" hidden="1">
      <c r="A29" s="1" t="s">
        <v>42</v>
      </c>
      <c r="B29" s="21">
        <v>72</v>
      </c>
      <c r="C29" s="22">
        <v>2186.03167</v>
      </c>
      <c r="D29" s="23">
        <f t="shared" si="1"/>
        <v>30.36155097222222</v>
      </c>
      <c r="E29" s="4">
        <v>10.7483</v>
      </c>
      <c r="F29" s="4">
        <v>98.15121</v>
      </c>
      <c r="G29" s="10"/>
    </row>
    <row r="30" spans="1:7" ht="12.75" hidden="1">
      <c r="A30" s="1" t="s">
        <v>43</v>
      </c>
      <c r="B30" s="21">
        <v>72</v>
      </c>
      <c r="C30" s="22">
        <v>2239.04783</v>
      </c>
      <c r="D30" s="23">
        <f t="shared" si="1"/>
        <v>31.097886527777778</v>
      </c>
      <c r="E30" s="4">
        <v>12.53398</v>
      </c>
      <c r="F30" s="4">
        <v>188.57666</v>
      </c>
      <c r="G30" s="11"/>
    </row>
    <row r="31" spans="1:7" ht="12.75" hidden="1">
      <c r="A31" s="1" t="s">
        <v>44</v>
      </c>
      <c r="B31" s="21">
        <v>76</v>
      </c>
      <c r="C31" s="22">
        <v>2646.865</v>
      </c>
      <c r="D31" s="23">
        <f t="shared" si="1"/>
        <v>34.82717105263158</v>
      </c>
      <c r="E31" s="4">
        <v>12.22014</v>
      </c>
      <c r="F31" s="4">
        <v>70.2634</v>
      </c>
      <c r="G31" s="10"/>
    </row>
    <row r="32" spans="1:7" ht="12.75" hidden="1">
      <c r="A32" s="1" t="s">
        <v>45</v>
      </c>
      <c r="B32" s="21">
        <v>95</v>
      </c>
      <c r="C32" s="22">
        <v>3175.214</v>
      </c>
      <c r="D32" s="23">
        <f t="shared" si="1"/>
        <v>33.42330526315789</v>
      </c>
      <c r="E32" s="4">
        <v>16.842</v>
      </c>
      <c r="F32" s="4">
        <v>78.159</v>
      </c>
      <c r="G32" s="10"/>
    </row>
    <row r="33" spans="1:7" ht="12.75" hidden="1">
      <c r="A33" s="1" t="s">
        <v>46</v>
      </c>
      <c r="B33" s="21">
        <v>76</v>
      </c>
      <c r="C33" s="22">
        <v>2608.80528</v>
      </c>
      <c r="D33" s="23">
        <f t="shared" si="1"/>
        <v>34.326385263157896</v>
      </c>
      <c r="E33" s="4">
        <v>14.074</v>
      </c>
      <c r="F33" s="4">
        <v>50.382</v>
      </c>
      <c r="G33" s="11"/>
    </row>
    <row r="34" spans="1:7" ht="18.75" customHeight="1" hidden="1">
      <c r="A34" s="3" t="s">
        <v>55</v>
      </c>
      <c r="B34" s="19">
        <f>SUM(B35:B50)</f>
        <v>1109</v>
      </c>
      <c r="C34" s="20">
        <f>SUM(C35:C50)</f>
        <v>36522.6759</v>
      </c>
      <c r="D34" s="20">
        <f>C34/B34*1000</f>
        <v>32932.98097385032</v>
      </c>
      <c r="E34" s="2">
        <f>MIN(E36:E50)</f>
        <v>12.32</v>
      </c>
      <c r="F34" s="2">
        <f>MAX(F36:F50)</f>
        <v>120.65717</v>
      </c>
      <c r="G34" s="9" t="s">
        <v>52</v>
      </c>
    </row>
    <row r="35" spans="1:7" ht="12.75" hidden="1">
      <c r="A35" s="1" t="s">
        <v>31</v>
      </c>
      <c r="B35" s="21">
        <v>73</v>
      </c>
      <c r="C35" s="22">
        <v>2338.81027</v>
      </c>
      <c r="D35" s="23">
        <f>C35/B35</f>
        <v>32.03849684931507</v>
      </c>
      <c r="E35" s="4">
        <v>16.55828</v>
      </c>
      <c r="F35" s="4">
        <v>75.13951</v>
      </c>
      <c r="G35" s="11"/>
    </row>
    <row r="36" spans="1:7" ht="12.75" hidden="1">
      <c r="A36" s="1" t="s">
        <v>32</v>
      </c>
      <c r="B36" s="21">
        <v>44</v>
      </c>
      <c r="C36" s="22">
        <v>1435.45647</v>
      </c>
      <c r="D36" s="23">
        <f aca="true" t="shared" si="2" ref="D36:D50">C36/B36</f>
        <v>32.624010681818184</v>
      </c>
      <c r="E36" s="4">
        <v>15.6161</v>
      </c>
      <c r="F36" s="4">
        <v>67.06362</v>
      </c>
      <c r="G36" s="11"/>
    </row>
    <row r="37" spans="1:7" ht="12.75" hidden="1">
      <c r="A37" s="1" t="s">
        <v>33</v>
      </c>
      <c r="B37" s="21">
        <v>66</v>
      </c>
      <c r="C37" s="22">
        <v>2136.06202</v>
      </c>
      <c r="D37" s="23">
        <f t="shared" si="2"/>
        <v>32.364576060606055</v>
      </c>
      <c r="E37" s="4">
        <v>12.92781</v>
      </c>
      <c r="F37" s="4">
        <v>73.63414</v>
      </c>
      <c r="G37" s="11"/>
    </row>
    <row r="38" spans="1:7" ht="12.75" hidden="1">
      <c r="A38" s="1" t="s">
        <v>34</v>
      </c>
      <c r="B38" s="21">
        <v>74</v>
      </c>
      <c r="C38" s="22">
        <v>2476.72322</v>
      </c>
      <c r="D38" s="23">
        <f t="shared" si="2"/>
        <v>33.4692327027027</v>
      </c>
      <c r="E38" s="4">
        <v>12.32</v>
      </c>
      <c r="F38" s="4">
        <v>112.94</v>
      </c>
      <c r="G38" s="11"/>
    </row>
    <row r="39" spans="1:7" ht="12.75" hidden="1">
      <c r="A39" s="1" t="s">
        <v>35</v>
      </c>
      <c r="B39" s="21">
        <v>57</v>
      </c>
      <c r="C39" s="22">
        <v>1745.72787</v>
      </c>
      <c r="D39" s="23">
        <f t="shared" si="2"/>
        <v>30.626804736842104</v>
      </c>
      <c r="E39" s="4">
        <v>15.74769</v>
      </c>
      <c r="F39" s="4">
        <v>92.47031</v>
      </c>
      <c r="G39" s="11"/>
    </row>
    <row r="40" spans="1:7" ht="12.75" hidden="1">
      <c r="A40" s="1" t="s">
        <v>36</v>
      </c>
      <c r="B40" s="21">
        <v>60</v>
      </c>
      <c r="C40" s="22">
        <v>1880.82482</v>
      </c>
      <c r="D40" s="23">
        <f t="shared" si="2"/>
        <v>31.347080333333334</v>
      </c>
      <c r="E40" s="4">
        <v>13.214</v>
      </c>
      <c r="F40" s="4">
        <v>97.23762</v>
      </c>
      <c r="G40" s="11"/>
    </row>
    <row r="41" spans="1:7" ht="12.75" hidden="1">
      <c r="A41" s="1" t="s">
        <v>37</v>
      </c>
      <c r="B41" s="21">
        <v>94</v>
      </c>
      <c r="C41" s="22">
        <v>2999.56201</v>
      </c>
      <c r="D41" s="23">
        <f t="shared" si="2"/>
        <v>31.910234148936173</v>
      </c>
      <c r="E41" s="4">
        <v>17.535</v>
      </c>
      <c r="F41" s="4">
        <v>83.332</v>
      </c>
      <c r="G41" s="11"/>
    </row>
    <row r="42" spans="1:7" ht="12.75" hidden="1">
      <c r="A42" s="1" t="s">
        <v>38</v>
      </c>
      <c r="B42" s="21">
        <v>48</v>
      </c>
      <c r="C42" s="22">
        <v>1487.39515</v>
      </c>
      <c r="D42" s="23">
        <f t="shared" si="2"/>
        <v>30.987398958333333</v>
      </c>
      <c r="E42" s="4">
        <v>14.30756</v>
      </c>
      <c r="F42" s="4">
        <v>82.42757</v>
      </c>
      <c r="G42" s="11"/>
    </row>
    <row r="43" spans="1:7" ht="12.75" hidden="1">
      <c r="A43" s="1" t="s">
        <v>39</v>
      </c>
      <c r="B43" s="21">
        <v>71</v>
      </c>
      <c r="C43" s="22">
        <v>2366.78647</v>
      </c>
      <c r="D43" s="23">
        <f t="shared" si="2"/>
        <v>33.33502070422535</v>
      </c>
      <c r="E43" s="4">
        <v>13.27241</v>
      </c>
      <c r="F43" s="4">
        <v>77.14456</v>
      </c>
      <c r="G43" s="11"/>
    </row>
    <row r="44" spans="1:7" ht="12.75" hidden="1">
      <c r="A44" s="1" t="s">
        <v>40</v>
      </c>
      <c r="B44" s="21">
        <v>68</v>
      </c>
      <c r="C44" s="22">
        <v>2544.86739</v>
      </c>
      <c r="D44" s="23">
        <f t="shared" si="2"/>
        <v>37.42452044117647</v>
      </c>
      <c r="E44" s="4">
        <v>16.40208</v>
      </c>
      <c r="F44" s="4">
        <v>75.65046</v>
      </c>
      <c r="G44" s="11"/>
    </row>
    <row r="45" spans="1:7" ht="12.75" hidden="1">
      <c r="A45" s="1" t="s">
        <v>41</v>
      </c>
      <c r="B45" s="21">
        <v>64</v>
      </c>
      <c r="C45" s="22">
        <v>2254.1493</v>
      </c>
      <c r="D45" s="23">
        <f t="shared" si="2"/>
        <v>35.2210828125</v>
      </c>
      <c r="E45" s="4">
        <v>15.04697</v>
      </c>
      <c r="F45" s="4">
        <v>80.5538</v>
      </c>
      <c r="G45" s="11"/>
    </row>
    <row r="46" spans="1:7" ht="12.75" hidden="1">
      <c r="A46" s="1" t="s">
        <v>42</v>
      </c>
      <c r="B46" s="21">
        <v>72</v>
      </c>
      <c r="C46" s="22">
        <v>2186.10167</v>
      </c>
      <c r="D46" s="23">
        <f t="shared" si="2"/>
        <v>30.362523194444446</v>
      </c>
      <c r="E46" s="4">
        <v>15.54654</v>
      </c>
      <c r="F46" s="4">
        <v>120.65717</v>
      </c>
      <c r="G46" s="11"/>
    </row>
    <row r="47" spans="1:7" ht="12.75" hidden="1">
      <c r="A47" s="1" t="s">
        <v>43</v>
      </c>
      <c r="B47" s="21">
        <v>72</v>
      </c>
      <c r="C47" s="22">
        <v>2239.11723</v>
      </c>
      <c r="D47" s="23">
        <f t="shared" si="2"/>
        <v>31.098850416666664</v>
      </c>
      <c r="E47" s="4">
        <v>14.90227</v>
      </c>
      <c r="F47" s="4">
        <v>58.43712</v>
      </c>
      <c r="G47" s="11"/>
    </row>
    <row r="48" spans="1:7" ht="12" customHeight="1" hidden="1">
      <c r="A48" s="1" t="s">
        <v>44</v>
      </c>
      <c r="B48" s="21">
        <v>76</v>
      </c>
      <c r="C48" s="22">
        <v>2646.935</v>
      </c>
      <c r="D48" s="23">
        <f t="shared" si="2"/>
        <v>34.82809210526316</v>
      </c>
      <c r="E48" s="4">
        <v>14.75423</v>
      </c>
      <c r="F48" s="4">
        <v>76.29078</v>
      </c>
      <c r="G48" s="11"/>
    </row>
    <row r="49" spans="1:7" ht="12.75" hidden="1">
      <c r="A49" s="1" t="s">
        <v>45</v>
      </c>
      <c r="B49" s="21">
        <v>94</v>
      </c>
      <c r="C49" s="22">
        <v>3175.28285</v>
      </c>
      <c r="D49" s="23">
        <f t="shared" si="2"/>
        <v>33.77960478723404</v>
      </c>
      <c r="E49" s="4">
        <v>15.909</v>
      </c>
      <c r="F49" s="4">
        <v>56.397</v>
      </c>
      <c r="G49" s="11"/>
    </row>
    <row r="50" spans="1:7" ht="12.75" hidden="1">
      <c r="A50" s="1" t="s">
        <v>46</v>
      </c>
      <c r="B50" s="21">
        <v>76</v>
      </c>
      <c r="C50" s="22">
        <v>2608.87416</v>
      </c>
      <c r="D50" s="23">
        <f t="shared" si="2"/>
        <v>34.32729157894737</v>
      </c>
      <c r="E50" s="4">
        <v>16.73</v>
      </c>
      <c r="F50" s="4">
        <v>63.326</v>
      </c>
      <c r="G50" s="11"/>
    </row>
    <row r="51" spans="1:7" ht="24.75" customHeight="1" hidden="1">
      <c r="A51" s="3" t="s">
        <v>57</v>
      </c>
      <c r="B51" s="19">
        <f>SUM(B52:B67)</f>
        <v>1108</v>
      </c>
      <c r="C51" s="20">
        <f>SUM(C52:C67)</f>
        <v>36646.206999999995</v>
      </c>
      <c r="D51" s="20">
        <f>C51/B51*1000</f>
        <v>33074.194043321295</v>
      </c>
      <c r="E51" s="2">
        <f>MIN(E52:E67)</f>
        <v>12.542</v>
      </c>
      <c r="F51" s="2">
        <f>MAX(F52:F67)</f>
        <v>122.9347</v>
      </c>
      <c r="G51" s="11"/>
    </row>
    <row r="52" spans="1:7" ht="12.75" hidden="1">
      <c r="A52" s="1" t="s">
        <v>31</v>
      </c>
      <c r="B52" s="21">
        <v>73</v>
      </c>
      <c r="C52" s="22">
        <v>2351.184</v>
      </c>
      <c r="D52" s="23">
        <f>C52/B52</f>
        <v>32.208000000000006</v>
      </c>
      <c r="E52" s="4">
        <v>14.58283</v>
      </c>
      <c r="F52" s="4">
        <v>111.02142</v>
      </c>
      <c r="G52" s="11"/>
    </row>
    <row r="53" spans="1:7" ht="12.75" hidden="1">
      <c r="A53" s="1" t="s">
        <v>32</v>
      </c>
      <c r="B53" s="21">
        <v>44</v>
      </c>
      <c r="C53" s="22">
        <v>1455.991</v>
      </c>
      <c r="D53" s="23">
        <f aca="true" t="shared" si="3" ref="D53:D67">C53/B53</f>
        <v>33.09070454545454</v>
      </c>
      <c r="E53" s="4">
        <v>14.45065</v>
      </c>
      <c r="F53" s="4">
        <v>89.99822</v>
      </c>
      <c r="G53" s="11"/>
    </row>
    <row r="54" spans="1:7" ht="12.75" hidden="1">
      <c r="A54" s="1" t="s">
        <v>33</v>
      </c>
      <c r="B54" s="21">
        <v>66</v>
      </c>
      <c r="C54" s="22">
        <v>2157.371</v>
      </c>
      <c r="D54" s="23">
        <f t="shared" si="3"/>
        <v>32.68743939393939</v>
      </c>
      <c r="E54" s="4">
        <v>16.15854</v>
      </c>
      <c r="F54" s="4">
        <v>99.4882</v>
      </c>
      <c r="G54" s="11"/>
    </row>
    <row r="55" spans="1:7" ht="12.75" hidden="1">
      <c r="A55" s="1" t="s">
        <v>34</v>
      </c>
      <c r="B55" s="21">
        <v>73</v>
      </c>
      <c r="C55" s="22">
        <v>2476.792</v>
      </c>
      <c r="D55" s="23">
        <f t="shared" si="3"/>
        <v>33.928657534246575</v>
      </c>
      <c r="E55" s="4">
        <v>13</v>
      </c>
      <c r="F55" s="4">
        <v>61.84</v>
      </c>
      <c r="G55" s="11"/>
    </row>
    <row r="56" spans="1:7" ht="12.75" hidden="1">
      <c r="A56" s="1" t="s">
        <v>35</v>
      </c>
      <c r="B56" s="21">
        <v>57</v>
      </c>
      <c r="C56" s="22">
        <v>1754.551</v>
      </c>
      <c r="D56" s="23">
        <f t="shared" si="3"/>
        <v>30.78159649122807</v>
      </c>
      <c r="E56" s="4">
        <v>13.25546</v>
      </c>
      <c r="F56" s="4">
        <v>75.43206</v>
      </c>
      <c r="G56" s="11"/>
    </row>
    <row r="57" spans="1:7" ht="12.75" hidden="1">
      <c r="A57" s="1" t="s">
        <v>36</v>
      </c>
      <c r="B57" s="21">
        <v>60</v>
      </c>
      <c r="C57" s="22">
        <v>1880.891</v>
      </c>
      <c r="D57" s="23">
        <f t="shared" si="3"/>
        <v>31.348183333333335</v>
      </c>
      <c r="E57" s="4">
        <v>12.542</v>
      </c>
      <c r="F57" s="4">
        <v>82.9</v>
      </c>
      <c r="G57" s="11"/>
    </row>
    <row r="58" spans="1:7" ht="12.75" hidden="1">
      <c r="A58" s="1" t="s">
        <v>37</v>
      </c>
      <c r="B58" s="21">
        <v>94</v>
      </c>
      <c r="C58" s="22">
        <v>2999.63</v>
      </c>
      <c r="D58" s="23">
        <f t="shared" si="3"/>
        <v>31.910957446808514</v>
      </c>
      <c r="E58" s="4">
        <v>17.889</v>
      </c>
      <c r="F58" s="4">
        <v>88.453</v>
      </c>
      <c r="G58" s="11"/>
    </row>
    <row r="59" spans="1:7" ht="12.75" hidden="1">
      <c r="A59" s="1" t="s">
        <v>38</v>
      </c>
      <c r="B59" s="21">
        <v>48</v>
      </c>
      <c r="C59" s="22">
        <v>1490.12</v>
      </c>
      <c r="D59" s="23">
        <f t="shared" si="3"/>
        <v>31.044166666666666</v>
      </c>
      <c r="E59" s="4">
        <v>13.93896</v>
      </c>
      <c r="F59" s="4">
        <v>105.67282</v>
      </c>
      <c r="G59" s="11"/>
    </row>
    <row r="60" spans="1:7" ht="12.75" hidden="1">
      <c r="A60" s="1" t="s">
        <v>39</v>
      </c>
      <c r="B60" s="21">
        <v>71</v>
      </c>
      <c r="C60" s="22">
        <v>2378.609</v>
      </c>
      <c r="D60" s="23">
        <f t="shared" si="3"/>
        <v>33.5015352112676</v>
      </c>
      <c r="E60" s="4">
        <v>15.83845</v>
      </c>
      <c r="F60" s="4">
        <v>102.18748</v>
      </c>
      <c r="G60" s="11"/>
    </row>
    <row r="61" spans="1:7" ht="12.75" hidden="1">
      <c r="A61" s="1" t="s">
        <v>40</v>
      </c>
      <c r="B61" s="21">
        <v>68</v>
      </c>
      <c r="C61" s="22">
        <v>2561.521</v>
      </c>
      <c r="D61" s="23">
        <f t="shared" si="3"/>
        <v>37.669426470588235</v>
      </c>
      <c r="E61" s="4">
        <v>14.53424</v>
      </c>
      <c r="F61" s="4">
        <v>122.9347</v>
      </c>
      <c r="G61" s="11"/>
    </row>
    <row r="62" spans="1:7" ht="12.75" hidden="1">
      <c r="A62" s="1" t="s">
        <v>41</v>
      </c>
      <c r="B62" s="21">
        <v>64</v>
      </c>
      <c r="C62" s="22">
        <v>2274.231</v>
      </c>
      <c r="D62" s="23">
        <f t="shared" si="3"/>
        <v>35.534859375</v>
      </c>
      <c r="E62" s="4">
        <v>13.55806</v>
      </c>
      <c r="F62" s="4">
        <v>115.66515</v>
      </c>
      <c r="G62" s="11"/>
    </row>
    <row r="63" spans="1:7" ht="12.75" hidden="1">
      <c r="A63" s="1" t="s">
        <v>42</v>
      </c>
      <c r="B63" s="21">
        <v>72</v>
      </c>
      <c r="C63" s="22">
        <v>2191.546</v>
      </c>
      <c r="D63" s="23">
        <f t="shared" si="3"/>
        <v>30.438138888888886</v>
      </c>
      <c r="E63" s="4">
        <v>13.71273</v>
      </c>
      <c r="F63" s="4">
        <v>56.56155</v>
      </c>
      <c r="G63" s="11"/>
    </row>
    <row r="64" spans="1:7" ht="12.75" hidden="1">
      <c r="A64" s="1" t="s">
        <v>43</v>
      </c>
      <c r="B64" s="21">
        <v>72</v>
      </c>
      <c r="C64" s="22">
        <v>2239.187</v>
      </c>
      <c r="D64" s="23">
        <f t="shared" si="3"/>
        <v>31.099819444444442</v>
      </c>
      <c r="E64" s="4">
        <v>12.78384</v>
      </c>
      <c r="F64" s="4">
        <v>92.55477</v>
      </c>
      <c r="G64" s="11"/>
    </row>
    <row r="65" spans="1:7" ht="12.75" hidden="1">
      <c r="A65" s="1" t="s">
        <v>44</v>
      </c>
      <c r="B65" s="21">
        <v>76</v>
      </c>
      <c r="C65" s="22">
        <v>2650.288</v>
      </c>
      <c r="D65" s="23">
        <f t="shared" si="3"/>
        <v>34.87221052631579</v>
      </c>
      <c r="E65" s="4">
        <v>14.42578</v>
      </c>
      <c r="F65" s="4">
        <v>69.69797</v>
      </c>
      <c r="G65" s="11"/>
    </row>
    <row r="66" spans="1:7" ht="12.75" hidden="1">
      <c r="A66" s="1" t="s">
        <v>45</v>
      </c>
      <c r="B66" s="21">
        <v>94</v>
      </c>
      <c r="C66" s="22">
        <v>3175.352</v>
      </c>
      <c r="D66" s="23">
        <f t="shared" si="3"/>
        <v>33.78034042553191</v>
      </c>
      <c r="E66" s="4">
        <v>19.478</v>
      </c>
      <c r="F66" s="4">
        <v>70.02</v>
      </c>
      <c r="G66" s="11"/>
    </row>
    <row r="67" spans="1:7" ht="12.75" hidden="1">
      <c r="A67" s="1" t="s">
        <v>46</v>
      </c>
      <c r="B67" s="21">
        <v>76</v>
      </c>
      <c r="C67" s="22">
        <v>2608.943</v>
      </c>
      <c r="D67" s="23">
        <f t="shared" si="3"/>
        <v>34.32819736842106</v>
      </c>
      <c r="E67" s="4">
        <v>16.137</v>
      </c>
      <c r="F67" s="4">
        <v>58.293</v>
      </c>
      <c r="G67" s="11"/>
    </row>
    <row r="68" spans="1:7" ht="1.5" customHeight="1" hidden="1">
      <c r="A68" s="3" t="s">
        <v>58</v>
      </c>
      <c r="B68" s="19">
        <f>SUM(B69:B84)</f>
        <v>1108</v>
      </c>
      <c r="C68" s="20">
        <f>SUM(C69:C84)</f>
        <v>36647.316000000006</v>
      </c>
      <c r="D68" s="20">
        <f>C68/B68*1000</f>
        <v>33075.19494584838</v>
      </c>
      <c r="E68" s="2">
        <f>MIN(E69:E84)</f>
        <v>11.8</v>
      </c>
      <c r="F68" s="2">
        <f>MAX(F69:F84)</f>
        <v>110.6847</v>
      </c>
      <c r="G68" s="24" t="s">
        <v>54</v>
      </c>
    </row>
    <row r="69" spans="1:7" ht="12.75" hidden="1">
      <c r="A69" s="1" t="s">
        <v>31</v>
      </c>
      <c r="B69" s="21">
        <v>73</v>
      </c>
      <c r="C69" s="22">
        <v>2351.253</v>
      </c>
      <c r="D69" s="23">
        <f>C69/B69</f>
        <v>32.20894520547945</v>
      </c>
      <c r="E69" s="4">
        <v>14.2497</v>
      </c>
      <c r="F69" s="4">
        <v>92.13429</v>
      </c>
      <c r="G69" s="11"/>
    </row>
    <row r="70" spans="1:7" ht="12.75" hidden="1">
      <c r="A70" s="1" t="s">
        <v>32</v>
      </c>
      <c r="B70" s="21">
        <v>44</v>
      </c>
      <c r="C70" s="22">
        <v>1456.061</v>
      </c>
      <c r="D70" s="23">
        <f aca="true" t="shared" si="4" ref="D70:D84">C70/B70</f>
        <v>33.09229545454545</v>
      </c>
      <c r="E70" s="4">
        <v>13.17228</v>
      </c>
      <c r="F70" s="4">
        <v>72.81082</v>
      </c>
      <c r="G70" s="11"/>
    </row>
    <row r="71" spans="1:7" ht="12.75" hidden="1">
      <c r="A71" s="1" t="s">
        <v>33</v>
      </c>
      <c r="B71" s="21">
        <v>66</v>
      </c>
      <c r="C71" s="22">
        <v>2157.44</v>
      </c>
      <c r="D71" s="23">
        <f t="shared" si="4"/>
        <v>32.68848484848485</v>
      </c>
      <c r="E71" s="4">
        <v>13.11852</v>
      </c>
      <c r="F71" s="4">
        <v>102.74244</v>
      </c>
      <c r="G71" s="11"/>
    </row>
    <row r="72" spans="1:7" ht="12.75" hidden="1">
      <c r="A72" s="1" t="s">
        <v>34</v>
      </c>
      <c r="B72" s="21">
        <v>73</v>
      </c>
      <c r="C72" s="22">
        <v>2476.861</v>
      </c>
      <c r="D72" s="23">
        <f t="shared" si="4"/>
        <v>33.92960273972603</v>
      </c>
      <c r="E72" s="4">
        <v>14.99</v>
      </c>
      <c r="F72" s="4">
        <v>62.2</v>
      </c>
      <c r="G72" s="11"/>
    </row>
    <row r="73" spans="1:7" ht="12.75" hidden="1">
      <c r="A73" s="1" t="s">
        <v>35</v>
      </c>
      <c r="B73" s="21">
        <v>57</v>
      </c>
      <c r="C73" s="22">
        <v>1754.621</v>
      </c>
      <c r="D73" s="23">
        <f t="shared" si="4"/>
        <v>30.782824561403512</v>
      </c>
      <c r="E73" s="4">
        <v>13.25564</v>
      </c>
      <c r="F73" s="4">
        <v>83.97301</v>
      </c>
      <c r="G73" s="11"/>
    </row>
    <row r="74" spans="1:7" ht="12.75" hidden="1">
      <c r="A74" s="1" t="s">
        <v>36</v>
      </c>
      <c r="B74" s="21">
        <v>60</v>
      </c>
      <c r="C74" s="22">
        <v>1880.958</v>
      </c>
      <c r="D74" s="23">
        <f t="shared" si="4"/>
        <v>31.349300000000003</v>
      </c>
      <c r="E74" s="4">
        <v>11.8</v>
      </c>
      <c r="F74" s="4">
        <v>105.681</v>
      </c>
      <c r="G74" s="11"/>
    </row>
    <row r="75" spans="1:7" ht="12.75" hidden="1">
      <c r="A75" s="1" t="s">
        <v>37</v>
      </c>
      <c r="B75" s="21">
        <v>94</v>
      </c>
      <c r="C75" s="22">
        <v>2999.698</v>
      </c>
      <c r="D75" s="23">
        <f t="shared" si="4"/>
        <v>31.911680851063828</v>
      </c>
      <c r="E75" s="4">
        <v>17.776</v>
      </c>
      <c r="F75" s="4">
        <v>72.283</v>
      </c>
      <c r="G75" s="11"/>
    </row>
    <row r="76" spans="1:7" ht="12.75" hidden="1">
      <c r="A76" s="1" t="s">
        <v>38</v>
      </c>
      <c r="B76" s="21">
        <v>48</v>
      </c>
      <c r="C76" s="22">
        <v>1490.19</v>
      </c>
      <c r="D76" s="23">
        <f t="shared" si="4"/>
        <v>31.045625</v>
      </c>
      <c r="E76" s="4">
        <v>12.53409</v>
      </c>
      <c r="F76" s="4">
        <v>102.1596</v>
      </c>
      <c r="G76" s="11"/>
    </row>
    <row r="77" spans="1:7" ht="12.75" hidden="1">
      <c r="A77" s="1" t="s">
        <v>39</v>
      </c>
      <c r="B77" s="21">
        <v>71</v>
      </c>
      <c r="C77" s="22">
        <v>2378.679</v>
      </c>
      <c r="D77" s="23">
        <f t="shared" si="4"/>
        <v>33.50252112676056</v>
      </c>
      <c r="E77" s="4">
        <v>13.99191</v>
      </c>
      <c r="F77" s="4">
        <v>108.67195</v>
      </c>
      <c r="G77" s="11"/>
    </row>
    <row r="78" spans="1:7" ht="12.75" hidden="1">
      <c r="A78" s="1" t="s">
        <v>40</v>
      </c>
      <c r="B78" s="21">
        <v>68</v>
      </c>
      <c r="C78" s="22">
        <v>2561.591</v>
      </c>
      <c r="D78" s="23">
        <f t="shared" si="4"/>
        <v>37.67045588235294</v>
      </c>
      <c r="E78" s="4">
        <v>14.75116</v>
      </c>
      <c r="F78" s="4">
        <v>110.6847</v>
      </c>
      <c r="G78" s="11"/>
    </row>
    <row r="79" spans="1:7" ht="12.75" hidden="1">
      <c r="A79" s="1" t="s">
        <v>41</v>
      </c>
      <c r="B79" s="21">
        <v>64</v>
      </c>
      <c r="C79" s="22">
        <v>2274.301</v>
      </c>
      <c r="D79" s="23">
        <f t="shared" si="4"/>
        <v>35.535953125</v>
      </c>
      <c r="E79" s="4">
        <v>13.51888</v>
      </c>
      <c r="F79" s="4">
        <v>100.25411</v>
      </c>
      <c r="G79" s="11"/>
    </row>
    <row r="80" spans="1:7" ht="12.75" hidden="1">
      <c r="A80" s="1" t="s">
        <v>42</v>
      </c>
      <c r="B80" s="21">
        <v>72</v>
      </c>
      <c r="C80" s="22">
        <v>2191.616</v>
      </c>
      <c r="D80" s="23">
        <f t="shared" si="4"/>
        <v>30.43911111111111</v>
      </c>
      <c r="E80" s="4">
        <v>13.29714</v>
      </c>
      <c r="F80" s="4">
        <v>85.54898</v>
      </c>
      <c r="G80" s="11"/>
    </row>
    <row r="81" spans="1:7" ht="12.75" hidden="1">
      <c r="A81" s="1" t="s">
        <v>43</v>
      </c>
      <c r="B81" s="21">
        <v>72</v>
      </c>
      <c r="C81" s="22">
        <v>2239.256</v>
      </c>
      <c r="D81" s="23">
        <f t="shared" si="4"/>
        <v>31.100777777777775</v>
      </c>
      <c r="E81" s="4">
        <v>13.64471</v>
      </c>
      <c r="F81" s="4">
        <v>97.0445</v>
      </c>
      <c r="G81" s="11"/>
    </row>
    <row r="82" spans="1:7" ht="12.75" hidden="1">
      <c r="A82" s="1" t="s">
        <v>44</v>
      </c>
      <c r="B82" s="21">
        <v>76</v>
      </c>
      <c r="C82" s="22">
        <v>2650.358</v>
      </c>
      <c r="D82" s="23">
        <f t="shared" si="4"/>
        <v>34.87313157894737</v>
      </c>
      <c r="E82" s="4">
        <v>13.73286</v>
      </c>
      <c r="F82" s="4">
        <v>69.11879</v>
      </c>
      <c r="G82" s="11"/>
    </row>
    <row r="83" spans="1:7" ht="12.75" hidden="1">
      <c r="A83" s="1" t="s">
        <v>45</v>
      </c>
      <c r="B83" s="21">
        <v>94</v>
      </c>
      <c r="C83" s="22">
        <v>3175.421</v>
      </c>
      <c r="D83" s="23">
        <f t="shared" si="4"/>
        <v>33.7810744680851</v>
      </c>
      <c r="E83" s="4">
        <v>19.544</v>
      </c>
      <c r="F83" s="4">
        <v>71.42</v>
      </c>
      <c r="G83" s="11"/>
    </row>
    <row r="84" spans="1:7" ht="12.75" hidden="1">
      <c r="A84" s="1" t="s">
        <v>46</v>
      </c>
      <c r="B84" s="21">
        <v>76</v>
      </c>
      <c r="C84" s="22">
        <v>2609.012</v>
      </c>
      <c r="D84" s="23">
        <f t="shared" si="4"/>
        <v>34.3291052631579</v>
      </c>
      <c r="E84" s="4">
        <v>15.375</v>
      </c>
      <c r="F84" s="4">
        <v>76.736</v>
      </c>
      <c r="G84" s="11"/>
    </row>
    <row r="85" spans="1:7" ht="25.5" hidden="1">
      <c r="A85" s="3" t="s">
        <v>59</v>
      </c>
      <c r="B85" s="19">
        <f>SUM(B86:B101)</f>
        <v>1108</v>
      </c>
      <c r="C85" s="20">
        <f>SUM(C86:C101)</f>
        <v>36650</v>
      </c>
      <c r="D85" s="20">
        <f>C85/B85*1000</f>
        <v>33077.61732851986</v>
      </c>
      <c r="E85" s="2">
        <f>MIN(E86:E101)</f>
        <v>11.83</v>
      </c>
      <c r="F85" s="2">
        <f>MAX(F86:F101)</f>
        <v>117.425</v>
      </c>
      <c r="G85" s="24" t="s">
        <v>54</v>
      </c>
    </row>
    <row r="86" spans="1:7" ht="3" customHeight="1" hidden="1">
      <c r="A86" s="1" t="s">
        <v>31</v>
      </c>
      <c r="B86" s="21">
        <v>73</v>
      </c>
      <c r="C86" s="22">
        <v>2351</v>
      </c>
      <c r="D86" s="23">
        <f>C86/B86</f>
        <v>32.205479452054796</v>
      </c>
      <c r="E86" s="4">
        <v>16.058</v>
      </c>
      <c r="F86" s="4">
        <v>89.426</v>
      </c>
      <c r="G86" s="11"/>
    </row>
    <row r="87" spans="1:7" ht="12.75" customHeight="1" hidden="1">
      <c r="A87" s="1" t="s">
        <v>32</v>
      </c>
      <c r="B87" s="21">
        <v>44</v>
      </c>
      <c r="C87" s="22">
        <v>1456</v>
      </c>
      <c r="D87" s="23">
        <f aca="true" t="shared" si="5" ref="D87:D101">C87/B87</f>
        <v>33.09090909090909</v>
      </c>
      <c r="E87" s="4">
        <v>11.931</v>
      </c>
      <c r="F87" s="4">
        <v>72.811</v>
      </c>
      <c r="G87" s="11"/>
    </row>
    <row r="88" spans="1:7" ht="12.75" customHeight="1" hidden="1">
      <c r="A88" s="1" t="s">
        <v>33</v>
      </c>
      <c r="B88" s="21">
        <v>66</v>
      </c>
      <c r="C88" s="22">
        <v>2158</v>
      </c>
      <c r="D88" s="23">
        <f t="shared" si="5"/>
        <v>32.696969696969695</v>
      </c>
      <c r="E88" s="4">
        <v>14.061</v>
      </c>
      <c r="F88" s="4">
        <v>105.427</v>
      </c>
      <c r="G88" s="11"/>
    </row>
    <row r="89" spans="1:7" ht="12.75" customHeight="1" hidden="1">
      <c r="A89" s="1" t="s">
        <v>34</v>
      </c>
      <c r="B89" s="21">
        <v>73</v>
      </c>
      <c r="C89" s="22">
        <v>2477</v>
      </c>
      <c r="D89" s="23">
        <f t="shared" si="5"/>
        <v>33.93150684931507</v>
      </c>
      <c r="E89" s="4">
        <v>15.49</v>
      </c>
      <c r="F89" s="4">
        <v>58.07</v>
      </c>
      <c r="G89" s="11"/>
    </row>
    <row r="90" spans="1:7" ht="12.75" customHeight="1" hidden="1">
      <c r="A90" s="1" t="s">
        <v>35</v>
      </c>
      <c r="B90" s="21">
        <v>57</v>
      </c>
      <c r="C90" s="22">
        <v>1755</v>
      </c>
      <c r="D90" s="23">
        <f t="shared" si="5"/>
        <v>30.789473684210527</v>
      </c>
      <c r="E90" s="4">
        <v>14.015</v>
      </c>
      <c r="F90" s="4">
        <v>91.248</v>
      </c>
      <c r="G90" s="11"/>
    </row>
    <row r="91" spans="1:7" ht="12.75" customHeight="1" hidden="1">
      <c r="A91" s="1" t="s">
        <v>36</v>
      </c>
      <c r="B91" s="21">
        <v>60</v>
      </c>
      <c r="C91" s="22">
        <v>1881</v>
      </c>
      <c r="D91" s="23">
        <f t="shared" si="5"/>
        <v>31.35</v>
      </c>
      <c r="E91" s="4">
        <v>11.83</v>
      </c>
      <c r="F91" s="4">
        <v>97.338</v>
      </c>
      <c r="G91" s="11"/>
    </row>
    <row r="92" spans="1:7" ht="12.75" customHeight="1" hidden="1">
      <c r="A92" s="1" t="s">
        <v>37</v>
      </c>
      <c r="B92" s="21">
        <v>94</v>
      </c>
      <c r="C92" s="22">
        <v>3000</v>
      </c>
      <c r="D92" s="23">
        <f t="shared" si="5"/>
        <v>31.914893617021278</v>
      </c>
      <c r="E92" s="4">
        <v>17.019</v>
      </c>
      <c r="F92" s="4">
        <v>99.814</v>
      </c>
      <c r="G92" s="11"/>
    </row>
    <row r="93" spans="1:7" ht="12.75" customHeight="1" hidden="1">
      <c r="A93" s="1" t="s">
        <v>38</v>
      </c>
      <c r="B93" s="21">
        <v>48</v>
      </c>
      <c r="C93" s="22">
        <v>1492</v>
      </c>
      <c r="D93" s="23">
        <f t="shared" si="5"/>
        <v>31.083333333333332</v>
      </c>
      <c r="E93" s="4">
        <v>13.44</v>
      </c>
      <c r="F93" s="4">
        <v>81.66</v>
      </c>
      <c r="G93" s="11"/>
    </row>
    <row r="94" spans="1:7" ht="12.75" customHeight="1" hidden="1">
      <c r="A94" s="1" t="s">
        <v>39</v>
      </c>
      <c r="B94" s="21">
        <v>71</v>
      </c>
      <c r="C94" s="22">
        <v>2379</v>
      </c>
      <c r="D94" s="23">
        <f t="shared" si="5"/>
        <v>33.50704225352113</v>
      </c>
      <c r="E94" s="4">
        <v>14.937</v>
      </c>
      <c r="F94" s="4">
        <v>93.316</v>
      </c>
      <c r="G94" s="11"/>
    </row>
    <row r="95" spans="1:7" ht="12.75" customHeight="1" hidden="1">
      <c r="A95" s="1" t="s">
        <v>40</v>
      </c>
      <c r="B95" s="21">
        <v>68</v>
      </c>
      <c r="C95" s="22">
        <v>2562</v>
      </c>
      <c r="D95" s="23">
        <f t="shared" si="5"/>
        <v>37.6764705882353</v>
      </c>
      <c r="E95" s="4">
        <v>15.836</v>
      </c>
      <c r="F95" s="4">
        <v>117.425</v>
      </c>
      <c r="G95" s="11"/>
    </row>
    <row r="96" spans="1:7" ht="13.5" customHeight="1" hidden="1">
      <c r="A96" s="1" t="s">
        <v>41</v>
      </c>
      <c r="B96" s="21">
        <v>64</v>
      </c>
      <c r="C96" s="22">
        <v>2274</v>
      </c>
      <c r="D96" s="23">
        <f t="shared" si="5"/>
        <v>35.53125</v>
      </c>
      <c r="E96" s="4">
        <v>13.558</v>
      </c>
      <c r="F96" s="4">
        <v>107.545</v>
      </c>
      <c r="G96" s="11"/>
    </row>
    <row r="97" spans="1:7" ht="12.75" customHeight="1" hidden="1">
      <c r="A97" s="1" t="s">
        <v>42</v>
      </c>
      <c r="B97" s="21">
        <v>72</v>
      </c>
      <c r="C97" s="22">
        <v>2192</v>
      </c>
      <c r="D97" s="23">
        <f t="shared" si="5"/>
        <v>30.444444444444443</v>
      </c>
      <c r="E97" s="4">
        <v>13.045</v>
      </c>
      <c r="F97" s="4">
        <v>87.047</v>
      </c>
      <c r="G97" s="11"/>
    </row>
    <row r="98" spans="1:7" ht="12.75" customHeight="1" hidden="1">
      <c r="A98" s="1" t="s">
        <v>43</v>
      </c>
      <c r="B98" s="21">
        <v>72</v>
      </c>
      <c r="C98" s="22">
        <v>2239</v>
      </c>
      <c r="D98" s="23">
        <f t="shared" si="5"/>
        <v>31.09722222222222</v>
      </c>
      <c r="E98" s="4">
        <v>15.297</v>
      </c>
      <c r="F98" s="4">
        <v>106.39</v>
      </c>
      <c r="G98" s="11"/>
    </row>
    <row r="99" spans="1:7" ht="12.75" customHeight="1" hidden="1">
      <c r="A99" s="1" t="s">
        <v>44</v>
      </c>
      <c r="B99" s="21">
        <v>76</v>
      </c>
      <c r="C99" s="22">
        <v>2650</v>
      </c>
      <c r="D99" s="23">
        <f t="shared" si="5"/>
        <v>34.86842105263158</v>
      </c>
      <c r="E99" s="4">
        <v>13.883</v>
      </c>
      <c r="F99" s="4">
        <v>62.627</v>
      </c>
      <c r="G99" s="11"/>
    </row>
    <row r="100" spans="1:7" ht="12.75" customHeight="1" hidden="1">
      <c r="A100" s="1" t="s">
        <v>45</v>
      </c>
      <c r="B100" s="21">
        <v>94</v>
      </c>
      <c r="C100" s="22">
        <v>3175</v>
      </c>
      <c r="D100" s="23">
        <f t="shared" si="5"/>
        <v>33.776595744680854</v>
      </c>
      <c r="E100" s="4">
        <v>19.677</v>
      </c>
      <c r="F100" s="4">
        <v>72.618</v>
      </c>
      <c r="G100" s="11"/>
    </row>
    <row r="101" spans="1:7" ht="12.75" customHeight="1" hidden="1">
      <c r="A101" s="1" t="s">
        <v>46</v>
      </c>
      <c r="B101" s="21">
        <v>76</v>
      </c>
      <c r="C101" s="22">
        <v>2609</v>
      </c>
      <c r="D101" s="23">
        <f t="shared" si="5"/>
        <v>34.328947368421055</v>
      </c>
      <c r="E101" s="4">
        <v>16.97</v>
      </c>
      <c r="F101" s="4">
        <v>79.475</v>
      </c>
      <c r="G101" s="11"/>
    </row>
    <row r="102" spans="1:7" ht="31.5" customHeight="1" hidden="1">
      <c r="A102" s="3" t="s">
        <v>61</v>
      </c>
      <c r="B102" s="19">
        <f>SUM(B103:B118)</f>
        <v>1108</v>
      </c>
      <c r="C102" s="20">
        <f>SUM(C103:C118)</f>
        <v>36651</v>
      </c>
      <c r="D102" s="20">
        <f>C102/B102*1000</f>
        <v>33078.51985559567</v>
      </c>
      <c r="E102" s="2">
        <f>MIN(E103:E118)</f>
        <v>11.946</v>
      </c>
      <c r="F102" s="2">
        <f>MAX(F103:F118)</f>
        <v>109.201</v>
      </c>
      <c r="G102" s="24" t="s">
        <v>54</v>
      </c>
    </row>
    <row r="103" spans="1:7" ht="12.75" customHeight="1" hidden="1">
      <c r="A103" s="1" t="s">
        <v>31</v>
      </c>
      <c r="B103" s="21">
        <v>73</v>
      </c>
      <c r="C103" s="22">
        <v>2351</v>
      </c>
      <c r="D103" s="23">
        <f>C103/B103</f>
        <v>32.205479452054796</v>
      </c>
      <c r="E103" s="4">
        <v>14.117</v>
      </c>
      <c r="F103" s="4">
        <v>109.106</v>
      </c>
      <c r="G103" s="11"/>
    </row>
    <row r="104" spans="1:7" ht="1.5" customHeight="1" hidden="1">
      <c r="A104" s="1" t="s">
        <v>32</v>
      </c>
      <c r="B104" s="21">
        <v>44</v>
      </c>
      <c r="C104" s="22">
        <v>1456</v>
      </c>
      <c r="D104" s="23">
        <f aca="true" t="shared" si="6" ref="D104:D118">C104/B104</f>
        <v>33.09090909090909</v>
      </c>
      <c r="E104" s="4">
        <v>12.473</v>
      </c>
      <c r="F104" s="4">
        <v>96.463</v>
      </c>
      <c r="G104" s="11"/>
    </row>
    <row r="105" spans="1:7" ht="12.75" customHeight="1" hidden="1">
      <c r="A105" s="1" t="s">
        <v>33</v>
      </c>
      <c r="B105" s="21">
        <v>66</v>
      </c>
      <c r="C105" s="22">
        <v>2158</v>
      </c>
      <c r="D105" s="23">
        <f t="shared" si="6"/>
        <v>32.696969696969695</v>
      </c>
      <c r="E105" s="4">
        <v>13.569</v>
      </c>
      <c r="F105" s="4">
        <v>80.991</v>
      </c>
      <c r="G105" s="11"/>
    </row>
    <row r="106" spans="1:7" ht="12.75" customHeight="1" hidden="1">
      <c r="A106" s="1" t="s">
        <v>34</v>
      </c>
      <c r="B106" s="21">
        <v>73</v>
      </c>
      <c r="C106" s="22">
        <v>2477</v>
      </c>
      <c r="D106" s="23">
        <f t="shared" si="6"/>
        <v>33.93150684931507</v>
      </c>
      <c r="E106" s="4">
        <v>15.9</v>
      </c>
      <c r="F106" s="4">
        <v>61.6</v>
      </c>
      <c r="G106" s="11"/>
    </row>
    <row r="107" spans="1:7" ht="12.75" customHeight="1" hidden="1">
      <c r="A107" s="1" t="s">
        <v>35</v>
      </c>
      <c r="B107" s="21">
        <v>57</v>
      </c>
      <c r="C107" s="22">
        <v>1755</v>
      </c>
      <c r="D107" s="23">
        <f t="shared" si="6"/>
        <v>30.789473684210527</v>
      </c>
      <c r="E107" s="4">
        <v>14.15</v>
      </c>
      <c r="F107" s="4">
        <v>73.613</v>
      </c>
      <c r="G107" s="11"/>
    </row>
    <row r="108" spans="1:7" ht="12.75" customHeight="1" hidden="1">
      <c r="A108" s="1" t="s">
        <v>36</v>
      </c>
      <c r="B108" s="21">
        <v>60</v>
      </c>
      <c r="C108" s="22">
        <v>1881</v>
      </c>
      <c r="D108" s="23">
        <f t="shared" si="6"/>
        <v>31.35</v>
      </c>
      <c r="E108" s="4">
        <v>11.946</v>
      </c>
      <c r="F108" s="4">
        <v>100.106</v>
      </c>
      <c r="G108" s="11"/>
    </row>
    <row r="109" spans="1:7" ht="12.75" customHeight="1" hidden="1">
      <c r="A109" s="1" t="s">
        <v>37</v>
      </c>
      <c r="B109" s="21">
        <v>94</v>
      </c>
      <c r="C109" s="22">
        <v>3000</v>
      </c>
      <c r="D109" s="23">
        <f t="shared" si="6"/>
        <v>31.914893617021278</v>
      </c>
      <c r="E109" s="4">
        <v>17.841</v>
      </c>
      <c r="F109" s="4">
        <v>88.514</v>
      </c>
      <c r="G109" s="11"/>
    </row>
    <row r="110" spans="1:7" ht="12.75" customHeight="1" hidden="1">
      <c r="A110" s="1" t="s">
        <v>38</v>
      </c>
      <c r="B110" s="21">
        <v>48</v>
      </c>
      <c r="C110" s="22">
        <v>1492</v>
      </c>
      <c r="D110" s="23">
        <f t="shared" si="6"/>
        <v>31.083333333333332</v>
      </c>
      <c r="E110" s="4">
        <v>13.601</v>
      </c>
      <c r="F110" s="4">
        <v>91.617</v>
      </c>
      <c r="G110" s="11"/>
    </row>
    <row r="111" spans="1:7" ht="12.75" customHeight="1" hidden="1">
      <c r="A111" s="1" t="s">
        <v>39</v>
      </c>
      <c r="B111" s="21">
        <v>71</v>
      </c>
      <c r="C111" s="22">
        <v>2379</v>
      </c>
      <c r="D111" s="23">
        <f t="shared" si="6"/>
        <v>33.50704225352113</v>
      </c>
      <c r="E111" s="4">
        <v>13.907</v>
      </c>
      <c r="F111" s="4">
        <v>75.561</v>
      </c>
      <c r="G111" s="11"/>
    </row>
    <row r="112" spans="1:7" ht="12.75" customHeight="1" hidden="1">
      <c r="A112" s="1" t="s">
        <v>40</v>
      </c>
      <c r="B112" s="21">
        <v>68</v>
      </c>
      <c r="C112" s="22">
        <v>2562</v>
      </c>
      <c r="D112" s="23">
        <f t="shared" si="6"/>
        <v>37.6764705882353</v>
      </c>
      <c r="E112" s="4">
        <v>15.51</v>
      </c>
      <c r="F112" s="4">
        <v>100.36</v>
      </c>
      <c r="G112" s="11"/>
    </row>
    <row r="113" spans="1:7" ht="12.75" customHeight="1" hidden="1">
      <c r="A113" s="1" t="s">
        <v>41</v>
      </c>
      <c r="B113" s="21">
        <v>64</v>
      </c>
      <c r="C113" s="22">
        <v>2274</v>
      </c>
      <c r="D113" s="23">
        <f t="shared" si="6"/>
        <v>35.53125</v>
      </c>
      <c r="E113" s="4">
        <v>13.558</v>
      </c>
      <c r="F113" s="4">
        <v>109.201</v>
      </c>
      <c r="G113" s="11"/>
    </row>
    <row r="114" spans="1:7" ht="12.75" customHeight="1" hidden="1">
      <c r="A114" s="1" t="s">
        <v>42</v>
      </c>
      <c r="B114" s="21">
        <v>72</v>
      </c>
      <c r="C114" s="22">
        <v>2192</v>
      </c>
      <c r="D114" s="23">
        <f t="shared" si="6"/>
        <v>30.444444444444443</v>
      </c>
      <c r="E114" s="4">
        <v>12.674</v>
      </c>
      <c r="F114" s="4">
        <v>94.375</v>
      </c>
      <c r="G114" s="11"/>
    </row>
    <row r="115" spans="1:7" ht="12.75" customHeight="1" hidden="1">
      <c r="A115" s="1" t="s">
        <v>43</v>
      </c>
      <c r="B115" s="21">
        <v>72</v>
      </c>
      <c r="C115" s="22">
        <v>2239</v>
      </c>
      <c r="D115" s="23">
        <f t="shared" si="6"/>
        <v>31.09722222222222</v>
      </c>
      <c r="E115" s="4">
        <v>14.62833</v>
      </c>
      <c r="F115" s="4">
        <v>85.53162</v>
      </c>
      <c r="G115" s="11"/>
    </row>
    <row r="116" spans="1:7" ht="12.75" customHeight="1" hidden="1">
      <c r="A116" s="1" t="s">
        <v>44</v>
      </c>
      <c r="B116" s="21">
        <v>76</v>
      </c>
      <c r="C116" s="22">
        <v>2650</v>
      </c>
      <c r="D116" s="23">
        <f t="shared" si="6"/>
        <v>34.86842105263158</v>
      </c>
      <c r="E116" s="4">
        <v>14.534</v>
      </c>
      <c r="F116" s="4">
        <v>74.995</v>
      </c>
      <c r="G116" s="11"/>
    </row>
    <row r="117" spans="1:7" ht="12.75" customHeight="1" hidden="1">
      <c r="A117" s="1" t="s">
        <v>45</v>
      </c>
      <c r="B117" s="21">
        <v>94</v>
      </c>
      <c r="C117" s="22">
        <v>3176</v>
      </c>
      <c r="D117" s="23">
        <f t="shared" si="6"/>
        <v>33.787234042553195</v>
      </c>
      <c r="E117" s="4">
        <v>19.731</v>
      </c>
      <c r="F117" s="4">
        <v>74.516</v>
      </c>
      <c r="G117" s="11"/>
    </row>
    <row r="118" spans="1:7" ht="12.75" customHeight="1" hidden="1">
      <c r="A118" s="1" t="s">
        <v>46</v>
      </c>
      <c r="B118" s="21">
        <v>76</v>
      </c>
      <c r="C118" s="22">
        <v>2609</v>
      </c>
      <c r="D118" s="23">
        <f t="shared" si="6"/>
        <v>34.328947368421055</v>
      </c>
      <c r="E118" s="4">
        <v>16.98</v>
      </c>
      <c r="F118" s="4">
        <v>84.478</v>
      </c>
      <c r="G118" s="11"/>
    </row>
    <row r="119" spans="1:7" ht="31.5" customHeight="1" hidden="1">
      <c r="A119" s="15" t="s">
        <v>64</v>
      </c>
      <c r="B119" s="16">
        <f>B156+B352+B430</f>
        <v>2681</v>
      </c>
      <c r="C119" s="16">
        <f>C156+C352+C430</f>
        <v>120133.837</v>
      </c>
      <c r="D119" s="16">
        <f>C119/B119*1000</f>
        <v>44809.33867959717</v>
      </c>
      <c r="E119" s="17">
        <f>MIN(E156,E352,E430)</f>
        <v>11.6</v>
      </c>
      <c r="F119" s="17">
        <f>MAX(F156,F352,F430)</f>
        <v>127.792</v>
      </c>
      <c r="G119" s="18" t="s">
        <v>52</v>
      </c>
    </row>
    <row r="120" spans="1:7" ht="31.5" customHeight="1" hidden="1">
      <c r="A120" s="15" t="s">
        <v>67</v>
      </c>
      <c r="B120" s="16">
        <f>B174+B402+B435</f>
        <v>2678</v>
      </c>
      <c r="C120" s="16">
        <f>C174+C402+C435</f>
        <v>120471.764</v>
      </c>
      <c r="D120" s="16">
        <f>C120/B120*1000</f>
        <v>44985.72218073189</v>
      </c>
      <c r="E120" s="17">
        <f>MIN(E174,E402,E435)</f>
        <v>11.86</v>
      </c>
      <c r="F120" s="17">
        <f>MAX(F174,F402,F435)</f>
        <v>111.322</v>
      </c>
      <c r="G120" s="18" t="s">
        <v>52</v>
      </c>
    </row>
    <row r="121" spans="1:7" s="12" customFormat="1" ht="24" customHeight="1" hidden="1">
      <c r="A121" s="72" t="s">
        <v>10</v>
      </c>
      <c r="B121" s="76"/>
      <c r="C121" s="76"/>
      <c r="D121" s="76"/>
      <c r="E121" s="76"/>
      <c r="F121" s="76"/>
      <c r="G121" s="77"/>
    </row>
    <row r="122" spans="1:7" ht="23.25" customHeight="1" hidden="1">
      <c r="A122" s="3" t="s">
        <v>62</v>
      </c>
      <c r="B122" s="19">
        <f>SUM(B123:B138)</f>
        <v>1108</v>
      </c>
      <c r="C122" s="20">
        <f>SUM(C123:C138)</f>
        <v>36652.095</v>
      </c>
      <c r="D122" s="20">
        <f>C122/B122*1000</f>
        <v>33079.50812274368</v>
      </c>
      <c r="E122" s="2">
        <f>MIN(E123:E138)</f>
        <v>11.89442</v>
      </c>
      <c r="F122" s="2">
        <f>MAX(F123:F138)</f>
        <v>106.21654</v>
      </c>
      <c r="G122" s="24" t="s">
        <v>54</v>
      </c>
    </row>
    <row r="123" spans="1:7" ht="12.75" customHeight="1" hidden="1">
      <c r="A123" s="1" t="s">
        <v>31</v>
      </c>
      <c r="B123" s="21">
        <v>73</v>
      </c>
      <c r="C123" s="22">
        <v>2351.5</v>
      </c>
      <c r="D123" s="23">
        <f>C123/B123</f>
        <v>32.21232876712329</v>
      </c>
      <c r="E123" s="5">
        <v>12.48122</v>
      </c>
      <c r="F123" s="5">
        <v>82.40898</v>
      </c>
      <c r="G123" s="7"/>
    </row>
    <row r="124" spans="1:7" ht="12.75" customHeight="1" hidden="1">
      <c r="A124" s="1" t="s">
        <v>32</v>
      </c>
      <c r="B124" s="21">
        <v>44</v>
      </c>
      <c r="C124" s="22">
        <v>1456.27</v>
      </c>
      <c r="D124" s="23">
        <f aca="true" t="shared" si="7" ref="D124:D138">C124/B124</f>
        <v>33.09704545454545</v>
      </c>
      <c r="E124" s="4">
        <v>11.89442</v>
      </c>
      <c r="F124" s="4">
        <v>62.20031</v>
      </c>
      <c r="G124" s="7"/>
    </row>
    <row r="125" spans="1:7" ht="12.75" customHeight="1" hidden="1">
      <c r="A125" s="1" t="s">
        <v>33</v>
      </c>
      <c r="B125" s="21">
        <v>66</v>
      </c>
      <c r="C125" s="22">
        <v>2157.649</v>
      </c>
      <c r="D125" s="23">
        <f t="shared" si="7"/>
        <v>32.69165151515151</v>
      </c>
      <c r="E125" s="4">
        <v>12.17755</v>
      </c>
      <c r="F125" s="4">
        <v>80.9906</v>
      </c>
      <c r="G125" s="7"/>
    </row>
    <row r="126" spans="1:7" ht="12.75" customHeight="1" hidden="1">
      <c r="A126" s="1" t="s">
        <v>34</v>
      </c>
      <c r="B126" s="21">
        <v>73</v>
      </c>
      <c r="C126" s="22">
        <v>2477.068</v>
      </c>
      <c r="D126" s="23">
        <f t="shared" si="7"/>
        <v>33.93243835616439</v>
      </c>
      <c r="E126" s="4">
        <v>18.5</v>
      </c>
      <c r="F126" s="4">
        <v>63.5</v>
      </c>
      <c r="G126" s="7"/>
    </row>
    <row r="127" spans="1:7" ht="12.75" customHeight="1" hidden="1">
      <c r="A127" s="1" t="s">
        <v>35</v>
      </c>
      <c r="B127" s="21">
        <v>57</v>
      </c>
      <c r="C127" s="22">
        <v>1754.83</v>
      </c>
      <c r="D127" s="23">
        <f t="shared" si="7"/>
        <v>30.786491228070176</v>
      </c>
      <c r="E127" s="4">
        <v>12.83691</v>
      </c>
      <c r="F127" s="4">
        <v>73.61291</v>
      </c>
      <c r="G127" s="7"/>
    </row>
    <row r="128" spans="1:7" ht="12.75" customHeight="1" hidden="1">
      <c r="A128" s="1" t="s">
        <v>36</v>
      </c>
      <c r="B128" s="21">
        <v>60</v>
      </c>
      <c r="C128" s="22">
        <v>1881.11</v>
      </c>
      <c r="D128" s="23">
        <f t="shared" si="7"/>
        <v>31.35183333333333</v>
      </c>
      <c r="E128" s="4">
        <v>12.364</v>
      </c>
      <c r="F128" s="4">
        <v>85.672</v>
      </c>
      <c r="G128" s="7"/>
    </row>
    <row r="129" spans="1:7" ht="12.75" customHeight="1" hidden="1">
      <c r="A129" s="1" t="s">
        <v>37</v>
      </c>
      <c r="B129" s="21">
        <v>94</v>
      </c>
      <c r="C129" s="22">
        <v>2999.873</v>
      </c>
      <c r="D129" s="23">
        <f t="shared" si="7"/>
        <v>31.91354255319149</v>
      </c>
      <c r="E129" s="4">
        <v>18.048</v>
      </c>
      <c r="F129" s="4">
        <v>77.87442</v>
      </c>
      <c r="G129" s="7"/>
    </row>
    <row r="130" spans="1:7" ht="12.75" customHeight="1" hidden="1">
      <c r="A130" s="1" t="s">
        <v>38</v>
      </c>
      <c r="B130" s="21">
        <v>48</v>
      </c>
      <c r="C130" s="22">
        <v>1491.928</v>
      </c>
      <c r="D130" s="23">
        <f t="shared" si="7"/>
        <v>31.081833333333336</v>
      </c>
      <c r="E130" s="4">
        <v>13.44599</v>
      </c>
      <c r="F130" s="4">
        <v>52.68335</v>
      </c>
      <c r="G130" s="7"/>
    </row>
    <row r="131" spans="1:7" ht="12.75" customHeight="1" hidden="1">
      <c r="A131" s="1" t="s">
        <v>39</v>
      </c>
      <c r="B131" s="21">
        <v>71</v>
      </c>
      <c r="C131" s="22">
        <v>2378.838</v>
      </c>
      <c r="D131" s="23">
        <f t="shared" si="7"/>
        <v>33.50476056338029</v>
      </c>
      <c r="E131" s="4">
        <v>13.17826</v>
      </c>
      <c r="F131" s="4">
        <v>85.51865</v>
      </c>
      <c r="G131" s="7"/>
    </row>
    <row r="132" spans="1:7" ht="12.75" customHeight="1" hidden="1">
      <c r="A132" s="1" t="s">
        <v>40</v>
      </c>
      <c r="B132" s="21">
        <v>68</v>
      </c>
      <c r="C132" s="22">
        <v>2561.8</v>
      </c>
      <c r="D132" s="23">
        <f t="shared" si="7"/>
        <v>37.67352941176471</v>
      </c>
      <c r="E132" s="4">
        <v>14.10037</v>
      </c>
      <c r="F132" s="4">
        <v>87.28279</v>
      </c>
      <c r="G132" s="7"/>
    </row>
    <row r="133" spans="1:7" ht="12.75" customHeight="1" hidden="1">
      <c r="A133" s="1" t="s">
        <v>41</v>
      </c>
      <c r="B133" s="21">
        <v>64</v>
      </c>
      <c r="C133" s="22">
        <v>2274.51</v>
      </c>
      <c r="D133" s="23">
        <f t="shared" si="7"/>
        <v>35.53921875</v>
      </c>
      <c r="E133" s="4">
        <v>14.71119</v>
      </c>
      <c r="F133" s="4">
        <v>92.8367</v>
      </c>
      <c r="G133" s="7"/>
    </row>
    <row r="134" spans="1:7" ht="12.75" customHeight="1" hidden="1">
      <c r="A134" s="1" t="s">
        <v>42</v>
      </c>
      <c r="B134" s="21">
        <v>72</v>
      </c>
      <c r="C134" s="22">
        <v>2191.826</v>
      </c>
      <c r="D134" s="23">
        <f t="shared" si="7"/>
        <v>30.442027777777778</v>
      </c>
      <c r="E134" s="4">
        <v>13.04401</v>
      </c>
      <c r="F134" s="4">
        <v>95.2797</v>
      </c>
      <c r="G134" s="7"/>
    </row>
    <row r="135" spans="1:7" ht="12.75" customHeight="1" hidden="1">
      <c r="A135" s="1" t="s">
        <v>43</v>
      </c>
      <c r="B135" s="21">
        <v>72</v>
      </c>
      <c r="C135" s="22">
        <v>2239.5</v>
      </c>
      <c r="D135" s="23">
        <f t="shared" si="7"/>
        <v>31.104166666666668</v>
      </c>
      <c r="E135" s="4">
        <v>14.1845</v>
      </c>
      <c r="F135" s="4">
        <v>106.21654</v>
      </c>
      <c r="G135" s="7"/>
    </row>
    <row r="136" spans="1:7" ht="12.75" customHeight="1" hidden="1">
      <c r="A136" s="1" t="s">
        <v>44</v>
      </c>
      <c r="B136" s="21">
        <v>76</v>
      </c>
      <c r="C136" s="22">
        <v>2650.568</v>
      </c>
      <c r="D136" s="23">
        <f t="shared" si="7"/>
        <v>34.875894736842106</v>
      </c>
      <c r="E136" s="4">
        <v>13.82921</v>
      </c>
      <c r="F136" s="4">
        <v>88.78357</v>
      </c>
      <c r="G136" s="7"/>
    </row>
    <row r="137" spans="1:7" ht="12.75" customHeight="1" hidden="1">
      <c r="A137" s="1" t="s">
        <v>45</v>
      </c>
      <c r="B137" s="21">
        <v>94</v>
      </c>
      <c r="C137" s="22">
        <v>3175.627</v>
      </c>
      <c r="D137" s="23">
        <f t="shared" si="7"/>
        <v>33.78326595744681</v>
      </c>
      <c r="E137" s="4">
        <v>19.785</v>
      </c>
      <c r="F137" s="4">
        <v>76.414</v>
      </c>
      <c r="G137" s="7"/>
    </row>
    <row r="138" spans="1:7" ht="12.75" customHeight="1" hidden="1">
      <c r="A138" s="1" t="s">
        <v>46</v>
      </c>
      <c r="B138" s="21">
        <v>76</v>
      </c>
      <c r="C138" s="22">
        <v>2609.198</v>
      </c>
      <c r="D138" s="23">
        <f t="shared" si="7"/>
        <v>34.331552631578944</v>
      </c>
      <c r="E138" s="4">
        <v>17.23</v>
      </c>
      <c r="F138" s="4">
        <v>86.799</v>
      </c>
      <c r="G138" s="7"/>
    </row>
    <row r="139" spans="1:7" ht="31.5" customHeight="1" hidden="1">
      <c r="A139" s="3" t="s">
        <v>63</v>
      </c>
      <c r="B139" s="19">
        <f>SUM(B140:B155)</f>
        <v>1108</v>
      </c>
      <c r="C139" s="19">
        <f>SUM(C140:C155)</f>
        <v>36652.492</v>
      </c>
      <c r="D139" s="20">
        <f>C139/B139*1000</f>
        <v>33079.866425992775</v>
      </c>
      <c r="E139" s="2">
        <f>MIN(E140:E155)</f>
        <v>10.253</v>
      </c>
      <c r="F139" s="2">
        <f>MAX(F140:F155)</f>
        <v>102.897</v>
      </c>
      <c r="G139" s="24" t="s">
        <v>54</v>
      </c>
    </row>
    <row r="140" spans="1:7" ht="12.75" customHeight="1" hidden="1">
      <c r="A140" s="1" t="s">
        <v>31</v>
      </c>
      <c r="B140" s="21">
        <v>73</v>
      </c>
      <c r="C140" s="21">
        <v>2351.41</v>
      </c>
      <c r="D140" s="23">
        <f>C140/B140</f>
        <v>32.21109589041096</v>
      </c>
      <c r="E140" s="5">
        <v>12.3255</v>
      </c>
      <c r="F140" s="5">
        <v>86.9251</v>
      </c>
      <c r="G140" s="7"/>
    </row>
    <row r="141" spans="1:7" ht="12.75" customHeight="1" hidden="1">
      <c r="A141" s="1" t="s">
        <v>32</v>
      </c>
      <c r="B141" s="21">
        <v>44</v>
      </c>
      <c r="C141" s="21">
        <v>1456.339</v>
      </c>
      <c r="D141" s="23">
        <f aca="true" t="shared" si="8" ref="D141:D155">C141/B141</f>
        <v>33.09861363636364</v>
      </c>
      <c r="E141" s="4">
        <v>10.84644</v>
      </c>
      <c r="F141" s="4">
        <v>74.14988</v>
      </c>
      <c r="G141" s="7"/>
    </row>
    <row r="142" spans="1:7" ht="12.75" customHeight="1" hidden="1">
      <c r="A142" s="1" t="s">
        <v>33</v>
      </c>
      <c r="B142" s="21">
        <v>66</v>
      </c>
      <c r="C142" s="21">
        <v>2157.718</v>
      </c>
      <c r="D142" s="23">
        <f t="shared" si="8"/>
        <v>32.69269696969697</v>
      </c>
      <c r="E142" s="4">
        <v>11.17509</v>
      </c>
      <c r="F142" s="4">
        <v>29.08956</v>
      </c>
      <c r="G142" s="7"/>
    </row>
    <row r="143" spans="1:7" ht="12.75" customHeight="1" hidden="1">
      <c r="A143" s="1" t="s">
        <v>34</v>
      </c>
      <c r="B143" s="21">
        <v>73</v>
      </c>
      <c r="C143" s="21">
        <v>2477.068</v>
      </c>
      <c r="D143" s="23">
        <f t="shared" si="8"/>
        <v>33.93243835616439</v>
      </c>
      <c r="E143" s="4">
        <v>14.5</v>
      </c>
      <c r="F143" s="4">
        <v>62.3</v>
      </c>
      <c r="G143" s="7"/>
    </row>
    <row r="144" spans="1:7" ht="12.75" customHeight="1" hidden="1">
      <c r="A144" s="1" t="s">
        <v>35</v>
      </c>
      <c r="B144" s="21">
        <v>57</v>
      </c>
      <c r="C144" s="21">
        <v>1754.899</v>
      </c>
      <c r="D144" s="23">
        <f t="shared" si="8"/>
        <v>30.787701754385964</v>
      </c>
      <c r="E144" s="4">
        <v>12.93695</v>
      </c>
      <c r="F144" s="4">
        <v>34.81708</v>
      </c>
      <c r="G144" s="7"/>
    </row>
    <row r="145" spans="1:7" ht="12.75" customHeight="1" hidden="1">
      <c r="A145" s="1" t="s">
        <v>36</v>
      </c>
      <c r="B145" s="21">
        <v>60</v>
      </c>
      <c r="C145" s="21">
        <v>1881.119</v>
      </c>
      <c r="D145" s="23">
        <f t="shared" si="8"/>
        <v>31.351983333333333</v>
      </c>
      <c r="E145" s="4">
        <v>12.364</v>
      </c>
      <c r="F145" s="4">
        <v>90.021</v>
      </c>
      <c r="G145" s="7"/>
    </row>
    <row r="146" spans="1:7" ht="12.75" customHeight="1" hidden="1">
      <c r="A146" s="1" t="s">
        <v>37</v>
      </c>
      <c r="B146" s="21">
        <v>94</v>
      </c>
      <c r="C146" s="21">
        <v>2999.877</v>
      </c>
      <c r="D146" s="23">
        <f t="shared" si="8"/>
        <v>31.91358510638298</v>
      </c>
      <c r="E146" s="4">
        <v>17.943</v>
      </c>
      <c r="F146" s="4">
        <v>54.381</v>
      </c>
      <c r="G146" s="7"/>
    </row>
    <row r="147" spans="1:7" ht="12.75" customHeight="1" hidden="1">
      <c r="A147" s="1" t="s">
        <v>38</v>
      </c>
      <c r="B147" s="21">
        <v>48</v>
      </c>
      <c r="C147" s="21">
        <v>1491.928</v>
      </c>
      <c r="D147" s="23">
        <f t="shared" si="8"/>
        <v>31.081833333333336</v>
      </c>
      <c r="E147" s="4">
        <v>13.46377</v>
      </c>
      <c r="F147" s="4">
        <v>74.17248</v>
      </c>
      <c r="G147" s="7"/>
    </row>
    <row r="148" spans="1:7" ht="12.75" customHeight="1" hidden="1">
      <c r="A148" s="1" t="s">
        <v>39</v>
      </c>
      <c r="B148" s="21">
        <v>71</v>
      </c>
      <c r="C148" s="21">
        <v>2378.861</v>
      </c>
      <c r="D148" s="23">
        <f t="shared" si="8"/>
        <v>33.50508450704225</v>
      </c>
      <c r="E148" s="4">
        <v>11.49723</v>
      </c>
      <c r="F148" s="4">
        <v>82.32412</v>
      </c>
      <c r="G148" s="7"/>
    </row>
    <row r="149" spans="1:7" ht="12.75" customHeight="1" hidden="1">
      <c r="A149" s="1" t="s">
        <v>40</v>
      </c>
      <c r="B149" s="21">
        <v>68</v>
      </c>
      <c r="C149" s="21">
        <v>2561.8</v>
      </c>
      <c r="D149" s="23">
        <f t="shared" si="8"/>
        <v>37.67352941176471</v>
      </c>
      <c r="E149" s="4">
        <v>11.38877</v>
      </c>
      <c r="F149" s="4">
        <v>45.03737</v>
      </c>
      <c r="G149" s="7"/>
    </row>
    <row r="150" spans="1:7" ht="12.75" customHeight="1" hidden="1">
      <c r="A150" s="1" t="s">
        <v>41</v>
      </c>
      <c r="B150" s="21">
        <v>64</v>
      </c>
      <c r="C150" s="21">
        <v>2274.579</v>
      </c>
      <c r="D150" s="23">
        <f t="shared" si="8"/>
        <v>35.540296875</v>
      </c>
      <c r="E150" s="4">
        <v>13.84549</v>
      </c>
      <c r="F150" s="4">
        <v>65.87166</v>
      </c>
      <c r="G150" s="7"/>
    </row>
    <row r="151" spans="1:7" ht="12.75" customHeight="1" hidden="1">
      <c r="A151" s="1" t="s">
        <v>42</v>
      </c>
      <c r="B151" s="21">
        <v>72</v>
      </c>
      <c r="C151" s="21">
        <v>2191.826</v>
      </c>
      <c r="D151" s="23">
        <f t="shared" si="8"/>
        <v>30.442027777777778</v>
      </c>
      <c r="E151" s="4">
        <v>16.99549</v>
      </c>
      <c r="F151" s="4">
        <v>40.87022</v>
      </c>
      <c r="G151" s="7"/>
    </row>
    <row r="152" spans="1:7" ht="12.75" customHeight="1" hidden="1">
      <c r="A152" s="1" t="s">
        <v>43</v>
      </c>
      <c r="B152" s="21">
        <v>72</v>
      </c>
      <c r="C152" s="21">
        <v>2239.534</v>
      </c>
      <c r="D152" s="23">
        <f t="shared" si="8"/>
        <v>31.10463888888889</v>
      </c>
      <c r="E152" s="4">
        <v>10.253</v>
      </c>
      <c r="F152" s="25">
        <v>102.897</v>
      </c>
      <c r="G152" s="7"/>
    </row>
    <row r="153" spans="1:7" ht="12.75" customHeight="1" hidden="1">
      <c r="A153" s="1" t="s">
        <v>44</v>
      </c>
      <c r="B153" s="21">
        <v>76</v>
      </c>
      <c r="C153" s="21">
        <v>2650.638</v>
      </c>
      <c r="D153" s="23">
        <f t="shared" si="8"/>
        <v>34.87681578947368</v>
      </c>
      <c r="E153" s="4">
        <v>12.03956</v>
      </c>
      <c r="F153" s="4">
        <v>44.12772</v>
      </c>
      <c r="G153" s="7"/>
    </row>
    <row r="154" spans="1:7" ht="12.75" customHeight="1" hidden="1">
      <c r="A154" s="1" t="s">
        <v>45</v>
      </c>
      <c r="B154" s="21">
        <v>94</v>
      </c>
      <c r="C154" s="21">
        <v>3175.696</v>
      </c>
      <c r="D154" s="23">
        <f t="shared" si="8"/>
        <v>33.784</v>
      </c>
      <c r="E154" s="4">
        <v>19.785</v>
      </c>
      <c r="F154" s="4">
        <v>76.414</v>
      </c>
      <c r="G154" s="7"/>
    </row>
    <row r="155" spans="1:7" ht="12.75" customHeight="1" hidden="1">
      <c r="A155" s="1" t="s">
        <v>46</v>
      </c>
      <c r="B155" s="21">
        <v>76</v>
      </c>
      <c r="C155" s="21">
        <v>2609.2</v>
      </c>
      <c r="D155" s="23">
        <f t="shared" si="8"/>
        <v>34.33157894736842</v>
      </c>
      <c r="E155" s="4">
        <v>17.877</v>
      </c>
      <c r="F155" s="4">
        <v>64.735</v>
      </c>
      <c r="G155" s="7"/>
    </row>
    <row r="156" spans="1:7" ht="35.25" customHeight="1" hidden="1">
      <c r="A156" s="3" t="s">
        <v>64</v>
      </c>
      <c r="B156" s="19">
        <f>B157+B158+B159+B160+B161+B162+B163+B164+B165+B166+B167+B168+B169+B170+B171+B172</f>
        <v>1108</v>
      </c>
      <c r="C156" s="19">
        <f>C157+C158+C159+C160+C161+C162+C163+C164+C165+C166+C167+C168+C169+C170+C171+C172</f>
        <v>36655.592</v>
      </c>
      <c r="D156" s="20">
        <f>C156/B156*1000</f>
        <v>33082.6642599278</v>
      </c>
      <c r="E156" s="2">
        <f>MIN(E157:E172)</f>
        <v>12.093</v>
      </c>
      <c r="F156" s="2">
        <f>MAX(F157:F172)</f>
        <v>123.875</v>
      </c>
      <c r="G156" s="24" t="s">
        <v>54</v>
      </c>
    </row>
    <row r="157" spans="1:7" ht="12.75" customHeight="1" hidden="1">
      <c r="A157" s="1" t="s">
        <v>31</v>
      </c>
      <c r="B157" s="54">
        <v>73</v>
      </c>
      <c r="C157" s="54">
        <v>2351.475</v>
      </c>
      <c r="D157" s="55">
        <f>C157/B157</f>
        <v>32.21198630136986</v>
      </c>
      <c r="E157" s="56">
        <v>12.234</v>
      </c>
      <c r="F157" s="56">
        <v>101.015</v>
      </c>
      <c r="G157" s="11"/>
    </row>
    <row r="158" spans="1:7" ht="12.75" customHeight="1" hidden="1">
      <c r="A158" s="1" t="s">
        <v>32</v>
      </c>
      <c r="B158" s="11">
        <v>44</v>
      </c>
      <c r="C158" s="54">
        <v>1456.409</v>
      </c>
      <c r="D158" s="55">
        <f aca="true" t="shared" si="9" ref="D158:D172">C158/B158</f>
        <v>33.100204545454545</v>
      </c>
      <c r="E158" s="56">
        <v>13.943</v>
      </c>
      <c r="F158" s="56">
        <v>72.82</v>
      </c>
      <c r="G158" s="1"/>
    </row>
    <row r="159" spans="1:7" ht="12.75" customHeight="1" hidden="1">
      <c r="A159" s="1" t="s">
        <v>33</v>
      </c>
      <c r="B159" s="11">
        <v>66</v>
      </c>
      <c r="C159" s="54">
        <v>2157.728</v>
      </c>
      <c r="D159" s="55">
        <f t="shared" si="9"/>
        <v>32.69284848484848</v>
      </c>
      <c r="E159" s="56">
        <v>12.875</v>
      </c>
      <c r="F159" s="56">
        <v>84.894</v>
      </c>
      <c r="G159" s="1"/>
    </row>
    <row r="160" spans="1:7" ht="12.75" customHeight="1" hidden="1">
      <c r="A160" s="1" t="s">
        <v>34</v>
      </c>
      <c r="B160" s="11">
        <v>73</v>
      </c>
      <c r="C160" s="54">
        <v>2477.206</v>
      </c>
      <c r="D160" s="55">
        <f t="shared" si="9"/>
        <v>33.93432876712329</v>
      </c>
      <c r="E160" s="56">
        <v>18.4</v>
      </c>
      <c r="F160" s="56">
        <v>55.4</v>
      </c>
      <c r="G160" s="1"/>
    </row>
    <row r="161" spans="1:7" ht="12.75" customHeight="1" hidden="1">
      <c r="A161" s="1" t="s">
        <v>35</v>
      </c>
      <c r="B161" s="11">
        <v>57</v>
      </c>
      <c r="C161" s="54">
        <v>1754.969</v>
      </c>
      <c r="D161" s="55">
        <f t="shared" si="9"/>
        <v>30.788929824561404</v>
      </c>
      <c r="E161" s="56">
        <v>16.946</v>
      </c>
      <c r="F161" s="56">
        <v>56.924</v>
      </c>
      <c r="G161" s="1"/>
    </row>
    <row r="162" spans="1:7" ht="12.75" customHeight="1" hidden="1">
      <c r="A162" s="1" t="s">
        <v>36</v>
      </c>
      <c r="B162" s="11">
        <v>60</v>
      </c>
      <c r="C162" s="54">
        <v>1881.149</v>
      </c>
      <c r="D162" s="55">
        <f t="shared" si="9"/>
        <v>31.352483333333332</v>
      </c>
      <c r="E162" s="56">
        <v>15.367</v>
      </c>
      <c r="F162" s="56">
        <v>94.608</v>
      </c>
      <c r="G162" s="1"/>
    </row>
    <row r="163" spans="1:7" ht="12.75" customHeight="1" hidden="1">
      <c r="A163" s="1" t="s">
        <v>37</v>
      </c>
      <c r="B163" s="11">
        <v>94</v>
      </c>
      <c r="C163" s="54">
        <v>2999.959</v>
      </c>
      <c r="D163" s="55">
        <f t="shared" si="9"/>
        <v>31.91445744680851</v>
      </c>
      <c r="E163" s="56">
        <v>18.152</v>
      </c>
      <c r="F163" s="56">
        <v>88.565</v>
      </c>
      <c r="G163" s="1"/>
    </row>
    <row r="164" spans="1:7" ht="12.75" customHeight="1" hidden="1">
      <c r="A164" s="1" t="s">
        <v>38</v>
      </c>
      <c r="B164" s="11">
        <v>48</v>
      </c>
      <c r="C164" s="54">
        <v>1492.072</v>
      </c>
      <c r="D164" s="55">
        <f t="shared" si="9"/>
        <v>31.084833333333332</v>
      </c>
      <c r="E164" s="56">
        <v>16.449</v>
      </c>
      <c r="F164" s="56">
        <v>83.51</v>
      </c>
      <c r="G164" s="1"/>
    </row>
    <row r="165" spans="1:7" ht="12.75" customHeight="1" hidden="1">
      <c r="A165" s="1" t="s">
        <v>39</v>
      </c>
      <c r="B165" s="11">
        <v>71</v>
      </c>
      <c r="C165" s="54">
        <v>2379.108</v>
      </c>
      <c r="D165" s="55">
        <f t="shared" si="9"/>
        <v>33.50856338028169</v>
      </c>
      <c r="E165" s="56">
        <v>12.093</v>
      </c>
      <c r="F165" s="56">
        <v>82.334</v>
      </c>
      <c r="G165" s="1"/>
    </row>
    <row r="166" spans="1:7" ht="12.75" customHeight="1" hidden="1">
      <c r="A166" s="1" t="s">
        <v>40</v>
      </c>
      <c r="B166" s="11">
        <v>68</v>
      </c>
      <c r="C166" s="54">
        <v>2561.94</v>
      </c>
      <c r="D166" s="55">
        <f t="shared" si="9"/>
        <v>37.67558823529412</v>
      </c>
      <c r="E166" s="56">
        <v>14.534</v>
      </c>
      <c r="F166" s="56">
        <v>99.53</v>
      </c>
      <c r="G166" s="1"/>
    </row>
    <row r="167" spans="1:7" ht="12.75" customHeight="1" hidden="1">
      <c r="A167" s="1" t="s">
        <v>41</v>
      </c>
      <c r="B167" s="11">
        <v>64</v>
      </c>
      <c r="C167" s="54">
        <v>2274.649</v>
      </c>
      <c r="D167" s="55">
        <f t="shared" si="9"/>
        <v>35.541390625</v>
      </c>
      <c r="E167" s="56">
        <v>12.398</v>
      </c>
      <c r="F167" s="56">
        <v>82.202</v>
      </c>
      <c r="G167" s="1"/>
    </row>
    <row r="168" spans="1:7" ht="12.75" customHeight="1" hidden="1">
      <c r="A168" s="1" t="s">
        <v>42</v>
      </c>
      <c r="B168" s="11">
        <v>72</v>
      </c>
      <c r="C168" s="54">
        <v>2191.966</v>
      </c>
      <c r="D168" s="55">
        <f t="shared" si="9"/>
        <v>30.44397222222222</v>
      </c>
      <c r="E168" s="56">
        <v>16.26</v>
      </c>
      <c r="F168" s="56">
        <v>88.138</v>
      </c>
      <c r="G168" s="1"/>
    </row>
    <row r="169" spans="1:7" ht="12.75" customHeight="1" hidden="1">
      <c r="A169" s="1" t="s">
        <v>43</v>
      </c>
      <c r="B169" s="11">
        <v>72</v>
      </c>
      <c r="C169" s="54">
        <v>2239.603</v>
      </c>
      <c r="D169" s="55">
        <f t="shared" si="9"/>
        <v>31.105597222222222</v>
      </c>
      <c r="E169" s="56">
        <v>13.072</v>
      </c>
      <c r="F169" s="56">
        <v>123.875</v>
      </c>
      <c r="G169" s="1"/>
    </row>
    <row r="170" spans="1:7" ht="12.75" customHeight="1" hidden="1">
      <c r="A170" s="1" t="s">
        <v>44</v>
      </c>
      <c r="B170" s="11">
        <v>76</v>
      </c>
      <c r="C170" s="54">
        <v>2650.708</v>
      </c>
      <c r="D170" s="55">
        <f t="shared" si="9"/>
        <v>34.877736842105264</v>
      </c>
      <c r="E170" s="56">
        <v>12.798</v>
      </c>
      <c r="F170" s="56">
        <v>80.004</v>
      </c>
      <c r="G170" s="1"/>
    </row>
    <row r="171" spans="1:7" ht="12.75" customHeight="1" hidden="1">
      <c r="A171" s="1" t="s">
        <v>45</v>
      </c>
      <c r="B171" s="11">
        <v>94</v>
      </c>
      <c r="C171" s="54">
        <v>3176.765</v>
      </c>
      <c r="D171" s="55">
        <f t="shared" si="9"/>
        <v>33.79537234042553</v>
      </c>
      <c r="E171" s="56">
        <v>19.893</v>
      </c>
      <c r="F171" s="56">
        <v>80.21</v>
      </c>
      <c r="G171" s="1"/>
    </row>
    <row r="172" spans="1:7" ht="12.75" customHeight="1" hidden="1">
      <c r="A172" s="1" t="s">
        <v>46</v>
      </c>
      <c r="B172" s="11">
        <v>76</v>
      </c>
      <c r="C172" s="54">
        <v>2609.886</v>
      </c>
      <c r="D172" s="55">
        <f t="shared" si="9"/>
        <v>34.3406052631579</v>
      </c>
      <c r="E172" s="56">
        <v>16.95</v>
      </c>
      <c r="F172" s="56">
        <v>88.696</v>
      </c>
      <c r="G172" s="1"/>
    </row>
    <row r="173" spans="1:7" ht="12.75" customHeight="1" hidden="1">
      <c r="A173" s="1"/>
      <c r="B173" s="1"/>
      <c r="C173" s="1"/>
      <c r="D173" s="1"/>
      <c r="E173" s="1"/>
      <c r="F173" s="1"/>
      <c r="G173" s="1"/>
    </row>
    <row r="174" spans="1:7" ht="35.25" customHeight="1" hidden="1">
      <c r="A174" s="3" t="s">
        <v>67</v>
      </c>
      <c r="B174" s="20">
        <f>B175+B176+B177+B178+B179+B180+B181+B182+B183+B184+B185+B186+B187+B188+B189+B190</f>
        <v>1108</v>
      </c>
      <c r="C174" s="20">
        <f>C175+C176+C177+C178+C179+C180+C181+C182+C183+C184+C185+C186+C187+C188+C189+C190</f>
        <v>36663.144</v>
      </c>
      <c r="D174" s="20">
        <f>C174/B174*1000</f>
        <v>33089.48014440433</v>
      </c>
      <c r="E174" s="57">
        <f>MIN(E175:E190)</f>
        <v>12.156</v>
      </c>
      <c r="F174" s="57">
        <f>MAX(F175:F190)</f>
        <v>98.451</v>
      </c>
      <c r="G174" s="24" t="s">
        <v>54</v>
      </c>
    </row>
    <row r="175" spans="1:7" ht="12.75" customHeight="1" hidden="1">
      <c r="A175" s="1" t="s">
        <v>31</v>
      </c>
      <c r="B175" s="54">
        <v>73</v>
      </c>
      <c r="C175" s="54">
        <v>2352.181</v>
      </c>
      <c r="D175" s="55">
        <f aca="true" t="shared" si="10" ref="D175:D190">C175/B175</f>
        <v>32.221657534246575</v>
      </c>
      <c r="E175" s="55">
        <v>15.259</v>
      </c>
      <c r="F175" s="55">
        <v>82.694</v>
      </c>
      <c r="G175" s="11"/>
    </row>
    <row r="176" spans="1:7" ht="12.75" customHeight="1" hidden="1">
      <c r="A176" s="1" t="s">
        <v>32</v>
      </c>
      <c r="B176" s="11">
        <v>44</v>
      </c>
      <c r="C176" s="54">
        <v>1456.778</v>
      </c>
      <c r="D176" s="55">
        <f t="shared" si="10"/>
        <v>33.10859090909091</v>
      </c>
      <c r="E176" s="55">
        <v>15.965</v>
      </c>
      <c r="F176" s="55">
        <v>74.039</v>
      </c>
      <c r="G176" s="1"/>
    </row>
    <row r="177" spans="1:7" ht="12.75" customHeight="1" hidden="1">
      <c r="A177" s="1" t="s">
        <v>33</v>
      </c>
      <c r="B177" s="11">
        <v>66</v>
      </c>
      <c r="C177" s="54">
        <v>2158.213</v>
      </c>
      <c r="D177" s="55">
        <f t="shared" si="10"/>
        <v>32.700196969696975</v>
      </c>
      <c r="E177" s="55">
        <v>15.97</v>
      </c>
      <c r="F177" s="55">
        <v>79.085</v>
      </c>
      <c r="G177" s="1"/>
    </row>
    <row r="178" spans="1:7" s="58" customFormat="1" ht="12.75" customHeight="1" hidden="1">
      <c r="A178" s="1" t="s">
        <v>34</v>
      </c>
      <c r="B178" s="11">
        <v>73</v>
      </c>
      <c r="C178" s="54">
        <v>2477.57</v>
      </c>
      <c r="D178" s="55">
        <f t="shared" si="10"/>
        <v>33.93931506849315</v>
      </c>
      <c r="E178" s="55">
        <v>18.8</v>
      </c>
      <c r="F178" s="55">
        <v>56.8</v>
      </c>
      <c r="G178" s="1"/>
    </row>
    <row r="179" spans="1:7" ht="12.75" customHeight="1" hidden="1">
      <c r="A179" s="1" t="s">
        <v>35</v>
      </c>
      <c r="B179" s="11">
        <v>57</v>
      </c>
      <c r="C179" s="54">
        <v>1755.384</v>
      </c>
      <c r="D179" s="55">
        <f t="shared" si="10"/>
        <v>30.79621052631579</v>
      </c>
      <c r="E179" s="55">
        <v>13.185</v>
      </c>
      <c r="F179" s="55">
        <v>68.058</v>
      </c>
      <c r="G179" s="1"/>
    </row>
    <row r="180" spans="1:7" ht="12.75" customHeight="1" hidden="1">
      <c r="A180" s="1" t="s">
        <v>36</v>
      </c>
      <c r="B180" s="11">
        <v>60</v>
      </c>
      <c r="C180" s="54">
        <v>1882.042</v>
      </c>
      <c r="D180" s="55">
        <f t="shared" si="10"/>
        <v>31.367366666666666</v>
      </c>
      <c r="E180" s="55">
        <v>12.839</v>
      </c>
      <c r="F180" s="55">
        <v>69.577</v>
      </c>
      <c r="G180" s="1"/>
    </row>
    <row r="181" spans="1:7" ht="12.75" customHeight="1" hidden="1">
      <c r="A181" s="1" t="s">
        <v>37</v>
      </c>
      <c r="B181" s="11">
        <v>94</v>
      </c>
      <c r="C181" s="54">
        <v>3000.563</v>
      </c>
      <c r="D181" s="55">
        <f t="shared" si="10"/>
        <v>31.920882978723405</v>
      </c>
      <c r="E181" s="55">
        <v>17.946</v>
      </c>
      <c r="F181" s="55">
        <v>98.451</v>
      </c>
      <c r="G181" s="1"/>
    </row>
    <row r="182" spans="1:7" ht="12.75" customHeight="1" hidden="1">
      <c r="A182" s="1" t="s">
        <v>38</v>
      </c>
      <c r="B182" s="11">
        <v>48</v>
      </c>
      <c r="C182" s="54">
        <v>1492.431</v>
      </c>
      <c r="D182" s="55">
        <f t="shared" si="10"/>
        <v>31.092312500000002</v>
      </c>
      <c r="E182" s="55">
        <v>17.817</v>
      </c>
      <c r="F182" s="55">
        <v>79.741</v>
      </c>
      <c r="G182" s="1"/>
    </row>
    <row r="183" spans="1:7" ht="12.75" customHeight="1" hidden="1">
      <c r="A183" s="1" t="s">
        <v>39</v>
      </c>
      <c r="B183" s="11">
        <v>71</v>
      </c>
      <c r="C183" s="54">
        <v>2379.293</v>
      </c>
      <c r="D183" s="55">
        <f t="shared" si="10"/>
        <v>33.51116901408451</v>
      </c>
      <c r="E183" s="55">
        <v>12.156</v>
      </c>
      <c r="F183" s="55">
        <v>86.544</v>
      </c>
      <c r="G183" s="1"/>
    </row>
    <row r="184" spans="1:7" ht="12.75" customHeight="1" hidden="1">
      <c r="A184" s="1" t="s">
        <v>40</v>
      </c>
      <c r="B184" s="11">
        <v>68</v>
      </c>
      <c r="C184" s="54">
        <v>2562.305</v>
      </c>
      <c r="D184" s="55">
        <f t="shared" si="10"/>
        <v>37.68095588235294</v>
      </c>
      <c r="E184" s="55">
        <v>20.825</v>
      </c>
      <c r="F184" s="55">
        <v>87.782</v>
      </c>
      <c r="G184" s="1"/>
    </row>
    <row r="185" spans="1:7" ht="12.75" customHeight="1" hidden="1">
      <c r="A185" s="1" t="s">
        <v>41</v>
      </c>
      <c r="B185" s="11">
        <v>64</v>
      </c>
      <c r="C185" s="54">
        <v>2275.068</v>
      </c>
      <c r="D185" s="55">
        <f t="shared" si="10"/>
        <v>35.5479375</v>
      </c>
      <c r="E185" s="55">
        <v>18.655</v>
      </c>
      <c r="F185" s="55">
        <v>68.057</v>
      </c>
      <c r="G185" s="1"/>
    </row>
    <row r="186" spans="1:7" ht="12.75" customHeight="1" hidden="1">
      <c r="A186" s="1" t="s">
        <v>42</v>
      </c>
      <c r="B186" s="11">
        <v>72</v>
      </c>
      <c r="C186" s="54">
        <v>2192.366</v>
      </c>
      <c r="D186" s="55">
        <f t="shared" si="10"/>
        <v>30.449527777777778</v>
      </c>
      <c r="E186" s="55">
        <v>12.827</v>
      </c>
      <c r="F186" s="55">
        <v>86.385</v>
      </c>
      <c r="G186" s="1"/>
    </row>
    <row r="187" spans="1:7" ht="12.75" customHeight="1" hidden="1">
      <c r="A187" s="1" t="s">
        <v>43</v>
      </c>
      <c r="B187" s="11">
        <v>72</v>
      </c>
      <c r="C187" s="54">
        <v>2240.122</v>
      </c>
      <c r="D187" s="55">
        <f t="shared" si="10"/>
        <v>31.112805555555553</v>
      </c>
      <c r="E187" s="55">
        <v>16.442</v>
      </c>
      <c r="F187" s="55">
        <v>84.34</v>
      </c>
      <c r="G187" s="1"/>
    </row>
    <row r="188" spans="1:7" ht="12.75" customHeight="1" hidden="1">
      <c r="A188" s="1" t="s">
        <v>44</v>
      </c>
      <c r="B188" s="11">
        <v>76</v>
      </c>
      <c r="C188" s="54">
        <v>2651.178</v>
      </c>
      <c r="D188" s="55">
        <f t="shared" si="10"/>
        <v>34.88392105263158</v>
      </c>
      <c r="E188" s="55">
        <v>13.015</v>
      </c>
      <c r="F188" s="55">
        <v>89.2</v>
      </c>
      <c r="G188" s="1"/>
    </row>
    <row r="189" spans="1:7" ht="12.75" customHeight="1" hidden="1">
      <c r="A189" s="1" t="s">
        <v>45</v>
      </c>
      <c r="B189" s="11">
        <v>94</v>
      </c>
      <c r="C189" s="54">
        <v>3176.774</v>
      </c>
      <c r="D189" s="55">
        <f t="shared" si="10"/>
        <v>33.79546808510638</v>
      </c>
      <c r="E189" s="55">
        <v>19.947</v>
      </c>
      <c r="F189" s="55">
        <v>82.108</v>
      </c>
      <c r="G189" s="1"/>
    </row>
    <row r="190" spans="1:7" ht="12.75" customHeight="1" hidden="1">
      <c r="A190" s="1" t="s">
        <v>46</v>
      </c>
      <c r="B190" s="11">
        <v>76</v>
      </c>
      <c r="C190" s="54">
        <v>2610.876</v>
      </c>
      <c r="D190" s="55">
        <f t="shared" si="10"/>
        <v>34.35363157894737</v>
      </c>
      <c r="E190" s="55">
        <v>16.627</v>
      </c>
      <c r="F190" s="55">
        <v>87.461</v>
      </c>
      <c r="G190" s="1"/>
    </row>
    <row r="191" spans="1:7" ht="17.25" customHeight="1" hidden="1">
      <c r="A191" s="72" t="s">
        <v>11</v>
      </c>
      <c r="B191" s="73"/>
      <c r="C191" s="73"/>
      <c r="D191" s="73"/>
      <c r="E191" s="73"/>
      <c r="F191" s="73"/>
      <c r="G191" s="74"/>
    </row>
    <row r="192" spans="1:7" ht="0.75" customHeight="1" hidden="1">
      <c r="A192" s="3" t="s">
        <v>8</v>
      </c>
      <c r="B192" s="19">
        <f>SUM(B193:B211)</f>
        <v>1445.5</v>
      </c>
      <c r="C192" s="20">
        <f>SUM(C193:C211)</f>
        <v>74020.54792999999</v>
      </c>
      <c r="D192" s="20">
        <f>C192/B192*1000</f>
        <v>51207.573801452774</v>
      </c>
      <c r="E192" s="2">
        <f>MIN(E193:E211)</f>
        <v>10.1867</v>
      </c>
      <c r="F192" s="2">
        <f>MAX(F193:F211)</f>
        <v>127.59338</v>
      </c>
      <c r="G192" s="24" t="s">
        <v>54</v>
      </c>
    </row>
    <row r="193" spans="1:7" ht="12.75" customHeight="1" hidden="1">
      <c r="A193" s="26" t="s">
        <v>12</v>
      </c>
      <c r="B193" s="21">
        <v>100</v>
      </c>
      <c r="C193" s="22">
        <v>4709.788</v>
      </c>
      <c r="D193" s="23">
        <f>C193/B193</f>
        <v>47.097879999999996</v>
      </c>
      <c r="E193" s="4">
        <v>10.25</v>
      </c>
      <c r="F193" s="4">
        <v>80.004</v>
      </c>
      <c r="G193" s="27"/>
    </row>
    <row r="194" spans="1:7" ht="12.75" customHeight="1" hidden="1">
      <c r="A194" s="26" t="s">
        <v>13</v>
      </c>
      <c r="B194" s="21">
        <v>104</v>
      </c>
      <c r="C194" s="22">
        <v>5952.36501</v>
      </c>
      <c r="D194" s="23">
        <f aca="true" t="shared" si="11" ref="D194:D231">C194/B194</f>
        <v>57.2342789423077</v>
      </c>
      <c r="E194" s="4">
        <v>11.04</v>
      </c>
      <c r="F194" s="4">
        <v>113.75</v>
      </c>
      <c r="G194" s="28"/>
    </row>
    <row r="195" spans="1:7" ht="24.75" customHeight="1" hidden="1">
      <c r="A195" s="26" t="s">
        <v>14</v>
      </c>
      <c r="B195" s="21">
        <v>86</v>
      </c>
      <c r="C195" s="22">
        <v>4347.417</v>
      </c>
      <c r="D195" s="23">
        <f t="shared" si="11"/>
        <v>50.55136046511628</v>
      </c>
      <c r="E195" s="4">
        <v>14.104</v>
      </c>
      <c r="F195" s="4">
        <v>93.676</v>
      </c>
      <c r="G195" s="28"/>
    </row>
    <row r="196" spans="1:7" ht="12.75" customHeight="1" hidden="1">
      <c r="A196" s="26" t="s">
        <v>15</v>
      </c>
      <c r="B196" s="21">
        <v>67</v>
      </c>
      <c r="C196" s="22">
        <v>4251.24234</v>
      </c>
      <c r="D196" s="23">
        <f t="shared" si="11"/>
        <v>63.45137820895522</v>
      </c>
      <c r="E196" s="4">
        <v>11.3709</v>
      </c>
      <c r="F196" s="4">
        <v>86.03352</v>
      </c>
      <c r="G196" s="28"/>
    </row>
    <row r="197" spans="1:7" ht="12.75" customHeight="1" hidden="1">
      <c r="A197" s="26" t="s">
        <v>16</v>
      </c>
      <c r="B197" s="21">
        <v>102</v>
      </c>
      <c r="C197" s="22">
        <v>5883.16666</v>
      </c>
      <c r="D197" s="23">
        <f t="shared" si="11"/>
        <v>57.67810450980392</v>
      </c>
      <c r="E197" s="4">
        <v>10.1867</v>
      </c>
      <c r="F197" s="4">
        <v>77.58767</v>
      </c>
      <c r="G197" s="28"/>
    </row>
    <row r="198" spans="1:7" ht="12.75" customHeight="1" hidden="1">
      <c r="A198" s="29" t="s">
        <v>29</v>
      </c>
      <c r="B198" s="21"/>
      <c r="C198" s="22"/>
      <c r="D198" s="23"/>
      <c r="E198" s="4"/>
      <c r="F198" s="4"/>
      <c r="G198" s="28"/>
    </row>
    <row r="199" spans="1:7" ht="10.5" customHeight="1" hidden="1">
      <c r="A199" s="26" t="s">
        <v>17</v>
      </c>
      <c r="B199" s="21">
        <v>97.5</v>
      </c>
      <c r="C199" s="22">
        <v>5330.30766</v>
      </c>
      <c r="D199" s="23">
        <f t="shared" si="11"/>
        <v>54.669822153846155</v>
      </c>
      <c r="E199" s="4">
        <v>13.36421</v>
      </c>
      <c r="F199" s="4">
        <v>70.61563</v>
      </c>
      <c r="G199" s="28"/>
    </row>
    <row r="200" spans="1:7" ht="12.75" customHeight="1" hidden="1">
      <c r="A200" s="26" t="s">
        <v>18</v>
      </c>
      <c r="B200" s="21">
        <v>66</v>
      </c>
      <c r="C200" s="22">
        <v>3097.89667</v>
      </c>
      <c r="D200" s="23">
        <f t="shared" si="11"/>
        <v>46.937828333333336</v>
      </c>
      <c r="E200" s="4">
        <v>11.33782</v>
      </c>
      <c r="F200" s="4">
        <v>127.59338</v>
      </c>
      <c r="G200" s="28"/>
    </row>
    <row r="201" spans="1:7" ht="12.75" customHeight="1" hidden="1">
      <c r="A201" s="26" t="s">
        <v>19</v>
      </c>
      <c r="B201" s="21">
        <v>75</v>
      </c>
      <c r="C201" s="22">
        <v>3617.28167</v>
      </c>
      <c r="D201" s="23">
        <f t="shared" si="11"/>
        <v>48.230422266666665</v>
      </c>
      <c r="E201" s="4">
        <v>11.02781</v>
      </c>
      <c r="F201" s="4">
        <v>124.32754</v>
      </c>
      <c r="G201" s="28"/>
    </row>
    <row r="202" spans="1:7" ht="12.75" customHeight="1" hidden="1">
      <c r="A202" s="26" t="s">
        <v>20</v>
      </c>
      <c r="B202" s="21">
        <v>78</v>
      </c>
      <c r="C202" s="22">
        <v>4527.78167</v>
      </c>
      <c r="D202" s="23">
        <f t="shared" si="11"/>
        <v>58.048482948717954</v>
      </c>
      <c r="E202" s="4">
        <v>11.02781</v>
      </c>
      <c r="F202" s="4">
        <v>94.46011</v>
      </c>
      <c r="G202" s="28"/>
    </row>
    <row r="203" spans="1:7" ht="12.75" customHeight="1" hidden="1">
      <c r="A203" s="26" t="s">
        <v>21</v>
      </c>
      <c r="B203" s="21">
        <v>135</v>
      </c>
      <c r="C203" s="22">
        <v>7559.54865</v>
      </c>
      <c r="D203" s="23">
        <f t="shared" si="11"/>
        <v>55.99665666666667</v>
      </c>
      <c r="E203" s="4">
        <v>10.46707</v>
      </c>
      <c r="F203" s="4">
        <v>109.43371</v>
      </c>
      <c r="G203" s="28"/>
    </row>
    <row r="204" spans="1:7" ht="12.75" customHeight="1" hidden="1">
      <c r="A204" s="26" t="s">
        <v>24</v>
      </c>
      <c r="B204" s="21">
        <v>45</v>
      </c>
      <c r="C204" s="22">
        <v>1469.2036</v>
      </c>
      <c r="D204" s="23">
        <f t="shared" si="11"/>
        <v>32.64896888888889</v>
      </c>
      <c r="E204" s="5">
        <v>11.02781</v>
      </c>
      <c r="F204" s="5">
        <v>91.78548</v>
      </c>
      <c r="G204" s="28"/>
    </row>
    <row r="205" spans="1:7" ht="12.75" customHeight="1" hidden="1">
      <c r="A205" s="26" t="s">
        <v>22</v>
      </c>
      <c r="B205" s="21">
        <v>105</v>
      </c>
      <c r="C205" s="22">
        <v>6017.211</v>
      </c>
      <c r="D205" s="23">
        <f t="shared" si="11"/>
        <v>57.30677142857143</v>
      </c>
      <c r="E205" s="4">
        <v>14.39222</v>
      </c>
      <c r="F205" s="4">
        <v>84.92221</v>
      </c>
      <c r="G205" s="28"/>
    </row>
    <row r="206" spans="1:7" ht="12.75" customHeight="1" hidden="1">
      <c r="A206" s="26" t="s">
        <v>23</v>
      </c>
      <c r="B206" s="21">
        <v>75</v>
      </c>
      <c r="C206" s="22">
        <v>3328.365</v>
      </c>
      <c r="D206" s="23">
        <f t="shared" si="11"/>
        <v>44.3782</v>
      </c>
      <c r="E206" s="4">
        <v>10.93435</v>
      </c>
      <c r="F206" s="4">
        <v>73.95501</v>
      </c>
      <c r="G206" s="28"/>
    </row>
    <row r="207" spans="1:7" ht="12.75" customHeight="1" hidden="1">
      <c r="A207" s="26" t="s">
        <v>25</v>
      </c>
      <c r="B207" s="21">
        <v>77</v>
      </c>
      <c r="C207" s="22">
        <v>3750.94</v>
      </c>
      <c r="D207" s="23">
        <f t="shared" si="11"/>
        <v>48.71350649350649</v>
      </c>
      <c r="E207" s="4">
        <v>13.46928</v>
      </c>
      <c r="F207" s="4">
        <v>107.46002</v>
      </c>
      <c r="G207" s="27"/>
    </row>
    <row r="208" spans="1:7" ht="12.75" customHeight="1" hidden="1">
      <c r="A208" s="26" t="s">
        <v>26</v>
      </c>
      <c r="B208" s="21">
        <v>31</v>
      </c>
      <c r="C208" s="22">
        <v>1176.43967</v>
      </c>
      <c r="D208" s="23">
        <f t="shared" si="11"/>
        <v>37.949666774193545</v>
      </c>
      <c r="E208" s="4">
        <v>11.02781</v>
      </c>
      <c r="F208" s="4">
        <v>56.52094</v>
      </c>
      <c r="G208" s="28"/>
    </row>
    <row r="209" spans="1:7" ht="12.75" customHeight="1" hidden="1">
      <c r="A209" s="26" t="s">
        <v>27</v>
      </c>
      <c r="B209" s="21">
        <v>68</v>
      </c>
      <c r="C209" s="22">
        <v>2935.28166</v>
      </c>
      <c r="D209" s="23">
        <f t="shared" si="11"/>
        <v>43.16590676470588</v>
      </c>
      <c r="E209" s="4">
        <v>10.99044</v>
      </c>
      <c r="F209" s="4">
        <v>75.69693</v>
      </c>
      <c r="G209" s="28"/>
    </row>
    <row r="210" spans="1:7" ht="12.75" customHeight="1" hidden="1">
      <c r="A210" s="26" t="s">
        <v>28</v>
      </c>
      <c r="B210" s="21">
        <v>56</v>
      </c>
      <c r="C210" s="22">
        <v>2794.503</v>
      </c>
      <c r="D210" s="23">
        <f t="shared" si="11"/>
        <v>49.90183928571429</v>
      </c>
      <c r="E210" s="4">
        <v>13.32309</v>
      </c>
      <c r="F210" s="4">
        <v>92.21403</v>
      </c>
      <c r="G210" s="28"/>
    </row>
    <row r="211" spans="1:7" ht="12.75" customHeight="1" hidden="1">
      <c r="A211" s="26" t="s">
        <v>30</v>
      </c>
      <c r="B211" s="21">
        <v>78</v>
      </c>
      <c r="C211" s="22">
        <v>3271.80867</v>
      </c>
      <c r="D211" s="23">
        <f t="shared" si="11"/>
        <v>41.946265</v>
      </c>
      <c r="E211" s="4">
        <v>10.59345</v>
      </c>
      <c r="F211" s="4">
        <v>92.15434</v>
      </c>
      <c r="G211" s="28"/>
    </row>
    <row r="212" spans="1:7" ht="39.75" customHeight="1" hidden="1">
      <c r="A212" s="3" t="s">
        <v>55</v>
      </c>
      <c r="B212" s="19">
        <f>SUM(B213:B231)</f>
        <v>1436</v>
      </c>
      <c r="C212" s="20">
        <f>SUM(C213:C231)</f>
        <v>73963.18490000001</v>
      </c>
      <c r="D212" s="20">
        <f>C212/B212*1000</f>
        <v>51506.39616991644</v>
      </c>
      <c r="E212" s="2">
        <f>MIN(E213:E231)</f>
        <v>10.308</v>
      </c>
      <c r="F212" s="2">
        <f>MAX(F213:F231)</f>
        <v>137.10486</v>
      </c>
      <c r="G212" s="6" t="s">
        <v>52</v>
      </c>
    </row>
    <row r="213" spans="1:7" ht="12.75" customHeight="1" hidden="1">
      <c r="A213" s="26" t="s">
        <v>12</v>
      </c>
      <c r="B213" s="21">
        <v>98</v>
      </c>
      <c r="C213" s="22">
        <v>4666.33073</v>
      </c>
      <c r="D213" s="23">
        <f t="shared" si="11"/>
        <v>47.61561969387755</v>
      </c>
      <c r="E213" s="4">
        <v>10.308</v>
      </c>
      <c r="F213" s="4">
        <v>97.1794</v>
      </c>
      <c r="G213" s="28"/>
    </row>
    <row r="214" spans="1:7" ht="12.75" customHeight="1" hidden="1">
      <c r="A214" s="26" t="s">
        <v>13</v>
      </c>
      <c r="B214" s="21">
        <v>105</v>
      </c>
      <c r="C214" s="22">
        <v>6069.07137</v>
      </c>
      <c r="D214" s="23">
        <f t="shared" si="11"/>
        <v>57.800679714285714</v>
      </c>
      <c r="E214" s="4">
        <v>11.755</v>
      </c>
      <c r="F214" s="4">
        <v>114.29</v>
      </c>
      <c r="G214" s="28"/>
    </row>
    <row r="215" spans="1:7" ht="12.75" customHeight="1" hidden="1">
      <c r="A215" s="26" t="s">
        <v>14</v>
      </c>
      <c r="B215" s="21">
        <v>87</v>
      </c>
      <c r="C215" s="22">
        <v>4412.75973</v>
      </c>
      <c r="D215" s="23">
        <f t="shared" si="11"/>
        <v>50.72137620689655</v>
      </c>
      <c r="E215" s="4">
        <v>14.509</v>
      </c>
      <c r="F215" s="4">
        <v>107.592</v>
      </c>
      <c r="G215" s="28"/>
    </row>
    <row r="216" spans="1:7" ht="12.75" customHeight="1" hidden="1">
      <c r="A216" s="26" t="s">
        <v>15</v>
      </c>
      <c r="B216" s="21">
        <v>65</v>
      </c>
      <c r="C216" s="22">
        <v>4138.05779</v>
      </c>
      <c r="D216" s="23">
        <f t="shared" si="11"/>
        <v>63.662427538461536</v>
      </c>
      <c r="E216" s="4">
        <v>14.53764</v>
      </c>
      <c r="F216" s="4">
        <v>115.33298</v>
      </c>
      <c r="G216" s="28"/>
    </row>
    <row r="217" spans="1:7" ht="12.75" customHeight="1" hidden="1">
      <c r="A217" s="26" t="s">
        <v>16</v>
      </c>
      <c r="B217" s="21">
        <v>97</v>
      </c>
      <c r="C217" s="22">
        <v>5609.69121</v>
      </c>
      <c r="D217" s="23">
        <f t="shared" si="11"/>
        <v>57.831868144329896</v>
      </c>
      <c r="E217" s="4">
        <v>12.8403</v>
      </c>
      <c r="F217" s="4">
        <v>120.90021</v>
      </c>
      <c r="G217" s="28"/>
    </row>
    <row r="218" spans="1:7" ht="10.5" customHeight="1" hidden="1">
      <c r="A218" s="29" t="s">
        <v>29</v>
      </c>
      <c r="B218" s="21"/>
      <c r="C218" s="22"/>
      <c r="D218" s="23"/>
      <c r="E218" s="4"/>
      <c r="F218" s="4"/>
      <c r="G218" s="28"/>
    </row>
    <row r="219" spans="1:7" ht="12.75" customHeight="1" hidden="1">
      <c r="A219" s="26" t="s">
        <v>17</v>
      </c>
      <c r="B219" s="21">
        <v>96</v>
      </c>
      <c r="C219" s="22">
        <v>5297.96857</v>
      </c>
      <c r="D219" s="23">
        <f t="shared" si="11"/>
        <v>55.18717260416667</v>
      </c>
      <c r="E219" s="4">
        <v>13.84614</v>
      </c>
      <c r="F219" s="4">
        <v>73.905</v>
      </c>
      <c r="G219" s="28"/>
    </row>
    <row r="220" spans="1:7" ht="12.75" customHeight="1" hidden="1">
      <c r="A220" s="26" t="s">
        <v>18</v>
      </c>
      <c r="B220" s="21">
        <v>67</v>
      </c>
      <c r="C220" s="22">
        <v>3149.60303</v>
      </c>
      <c r="D220" s="23">
        <f t="shared" si="11"/>
        <v>47.009000447761196</v>
      </c>
      <c r="E220" s="4">
        <v>11.93899</v>
      </c>
      <c r="F220" s="4">
        <v>120</v>
      </c>
      <c r="G220" s="28"/>
    </row>
    <row r="221" spans="1:7" ht="12.75" customHeight="1" hidden="1">
      <c r="A221" s="26" t="s">
        <v>19</v>
      </c>
      <c r="B221" s="21">
        <v>75</v>
      </c>
      <c r="C221" s="22">
        <v>3629.53349</v>
      </c>
      <c r="D221" s="23">
        <f t="shared" si="11"/>
        <v>48.39377986666666</v>
      </c>
      <c r="E221" s="4">
        <v>13.86953</v>
      </c>
      <c r="F221" s="4">
        <v>108.05105</v>
      </c>
      <c r="G221" s="28"/>
    </row>
    <row r="222" spans="1:7" ht="12.75" customHeight="1" hidden="1">
      <c r="A222" s="26" t="s">
        <v>20</v>
      </c>
      <c r="B222" s="21">
        <v>79</v>
      </c>
      <c r="C222" s="22">
        <v>4588.66985</v>
      </c>
      <c r="D222" s="23">
        <f t="shared" si="11"/>
        <v>58.08442848101266</v>
      </c>
      <c r="E222" s="4">
        <v>14.21481</v>
      </c>
      <c r="F222" s="4">
        <v>109.7986</v>
      </c>
      <c r="G222" s="28"/>
    </row>
    <row r="223" spans="1:7" ht="12.75" customHeight="1" hidden="1">
      <c r="A223" s="26" t="s">
        <v>21</v>
      </c>
      <c r="B223" s="21">
        <v>134</v>
      </c>
      <c r="C223" s="22">
        <v>7590.44689</v>
      </c>
      <c r="D223" s="23">
        <f t="shared" si="11"/>
        <v>56.64512604477612</v>
      </c>
      <c r="E223" s="4">
        <v>13.69527</v>
      </c>
      <c r="F223" s="4">
        <v>137.10486</v>
      </c>
      <c r="G223" s="28"/>
    </row>
    <row r="224" spans="1:7" ht="12.75" customHeight="1" hidden="1">
      <c r="A224" s="26" t="s">
        <v>24</v>
      </c>
      <c r="B224" s="21">
        <v>45</v>
      </c>
      <c r="C224" s="22">
        <v>1478.32275</v>
      </c>
      <c r="D224" s="23">
        <f t="shared" si="11"/>
        <v>32.851616666666665</v>
      </c>
      <c r="E224" s="4">
        <v>11.985676</v>
      </c>
      <c r="F224" s="5">
        <v>88.09684</v>
      </c>
      <c r="G224" s="28"/>
    </row>
    <row r="225" spans="1:7" ht="12.75" customHeight="1" hidden="1">
      <c r="A225" s="26" t="s">
        <v>22</v>
      </c>
      <c r="B225" s="21">
        <v>102</v>
      </c>
      <c r="C225" s="22">
        <v>5980.281</v>
      </c>
      <c r="D225" s="23">
        <f t="shared" si="11"/>
        <v>58.63020588235294</v>
      </c>
      <c r="E225" s="4">
        <v>17.9499</v>
      </c>
      <c r="F225" s="4">
        <v>86.80958</v>
      </c>
      <c r="G225" s="28"/>
    </row>
    <row r="226" spans="1:7" ht="12.75" customHeight="1" hidden="1">
      <c r="A226" s="26" t="s">
        <v>23</v>
      </c>
      <c r="B226" s="21">
        <v>75</v>
      </c>
      <c r="C226" s="22">
        <v>3331.8073</v>
      </c>
      <c r="D226" s="23">
        <f t="shared" si="11"/>
        <v>44.424097333333336</v>
      </c>
      <c r="E226" s="4">
        <v>12.05137</v>
      </c>
      <c r="F226" s="4">
        <v>84.92078</v>
      </c>
      <c r="G226" s="28"/>
    </row>
    <row r="227" spans="1:7" ht="12.75" customHeight="1" hidden="1">
      <c r="A227" s="26" t="s">
        <v>25</v>
      </c>
      <c r="B227" s="21">
        <v>77</v>
      </c>
      <c r="C227" s="22">
        <v>3773.46455</v>
      </c>
      <c r="D227" s="23">
        <f t="shared" si="11"/>
        <v>49.00603311688312</v>
      </c>
      <c r="E227" s="4">
        <v>14.38848</v>
      </c>
      <c r="F227" s="4">
        <v>97.88486</v>
      </c>
      <c r="G227" s="28"/>
    </row>
    <row r="228" spans="1:7" ht="12.75" customHeight="1" hidden="1">
      <c r="A228" s="26" t="s">
        <v>26</v>
      </c>
      <c r="B228" s="21">
        <v>30</v>
      </c>
      <c r="C228" s="22">
        <v>1139.37331</v>
      </c>
      <c r="D228" s="23">
        <f t="shared" si="11"/>
        <v>37.97911033333333</v>
      </c>
      <c r="E228" s="4">
        <v>13.047</v>
      </c>
      <c r="F228" s="4">
        <v>71.24259</v>
      </c>
      <c r="G228" s="28"/>
    </row>
    <row r="229" spans="1:7" ht="12.75" customHeight="1" hidden="1">
      <c r="A229" s="26" t="s">
        <v>27</v>
      </c>
      <c r="B229" s="21">
        <v>70</v>
      </c>
      <c r="C229" s="22">
        <v>3028.44257</v>
      </c>
      <c r="D229" s="23">
        <f t="shared" si="11"/>
        <v>43.26346528571429</v>
      </c>
      <c r="E229" s="4">
        <v>12.43111</v>
      </c>
      <c r="F229" s="4">
        <v>97.53262</v>
      </c>
      <c r="G229" s="28"/>
    </row>
    <row r="230" spans="1:7" ht="12.75" customHeight="1" hidden="1">
      <c r="A230" s="26" t="s">
        <v>28</v>
      </c>
      <c r="B230" s="21">
        <v>56</v>
      </c>
      <c r="C230" s="22">
        <v>2799.66391</v>
      </c>
      <c r="D230" s="23">
        <f t="shared" si="11"/>
        <v>49.993998392857144</v>
      </c>
      <c r="E230" s="4">
        <v>14.143</v>
      </c>
      <c r="F230" s="4">
        <v>121.63389</v>
      </c>
      <c r="G230" s="28"/>
    </row>
    <row r="231" spans="1:7" ht="12.75" customHeight="1" hidden="1">
      <c r="A231" s="26" t="s">
        <v>30</v>
      </c>
      <c r="B231" s="21">
        <v>78</v>
      </c>
      <c r="C231" s="22">
        <v>3279.69685</v>
      </c>
      <c r="D231" s="23">
        <f t="shared" si="11"/>
        <v>42.04739551282051</v>
      </c>
      <c r="E231" s="4">
        <v>13.548</v>
      </c>
      <c r="F231" s="4">
        <v>96.98905</v>
      </c>
      <c r="G231" s="28"/>
    </row>
    <row r="232" spans="1:7" ht="30.75" customHeight="1" hidden="1">
      <c r="A232" s="3" t="s">
        <v>57</v>
      </c>
      <c r="B232" s="19">
        <f>SUM(B233:B251)</f>
        <v>1427</v>
      </c>
      <c r="C232" s="20">
        <f>SUM(C233:C251)</f>
        <v>74306.52704000002</v>
      </c>
      <c r="D232" s="20">
        <f>C232/B232*1000</f>
        <v>52071.847960756844</v>
      </c>
      <c r="E232" s="2">
        <f>MIN(E233:E251)</f>
        <v>11.043</v>
      </c>
      <c r="F232" s="2">
        <f>MAX(F233:F251)</f>
        <v>168.72979</v>
      </c>
      <c r="G232" s="28"/>
    </row>
    <row r="233" spans="1:7" ht="6.75" customHeight="1" hidden="1">
      <c r="A233" s="26" t="s">
        <v>12</v>
      </c>
      <c r="B233" s="21">
        <v>97</v>
      </c>
      <c r="C233" s="22">
        <v>4642.761</v>
      </c>
      <c r="D233" s="23">
        <f>C233/B233</f>
        <v>47.86351546391753</v>
      </c>
      <c r="E233" s="4">
        <v>11.043</v>
      </c>
      <c r="F233" s="4">
        <v>109.834</v>
      </c>
      <c r="G233" s="28"/>
    </row>
    <row r="234" spans="1:7" ht="12.75" customHeight="1" hidden="1">
      <c r="A234" s="26" t="s">
        <v>13</v>
      </c>
      <c r="B234" s="21">
        <v>105</v>
      </c>
      <c r="C234" s="22">
        <v>6070.34137</v>
      </c>
      <c r="D234" s="23">
        <f>C234/B234</f>
        <v>57.812774952380956</v>
      </c>
      <c r="E234" s="4">
        <v>11.537</v>
      </c>
      <c r="F234" s="4">
        <v>107.079</v>
      </c>
      <c r="G234" s="28"/>
    </row>
    <row r="235" spans="1:7" ht="12.75" customHeight="1" hidden="1">
      <c r="A235" s="26" t="s">
        <v>14</v>
      </c>
      <c r="B235" s="21">
        <v>87</v>
      </c>
      <c r="C235" s="22">
        <v>4413.449</v>
      </c>
      <c r="D235" s="23">
        <f>C235/B235</f>
        <v>50.72929885057471</v>
      </c>
      <c r="E235" s="4">
        <v>13.52</v>
      </c>
      <c r="F235" s="4">
        <v>95.5</v>
      </c>
      <c r="G235" s="28"/>
    </row>
    <row r="236" spans="1:7" ht="12.75" customHeight="1" hidden="1">
      <c r="A236" s="26" t="s">
        <v>15</v>
      </c>
      <c r="B236" s="21">
        <v>65</v>
      </c>
      <c r="C236" s="22">
        <v>4138.64833</v>
      </c>
      <c r="D236" s="23">
        <f>C236/B236</f>
        <v>63.671512769230766</v>
      </c>
      <c r="E236" s="4">
        <v>13.31154</v>
      </c>
      <c r="F236" s="4">
        <v>115.33298</v>
      </c>
      <c r="G236" s="28"/>
    </row>
    <row r="237" spans="1:7" ht="12.75" customHeight="1" hidden="1">
      <c r="A237" s="26" t="s">
        <v>16</v>
      </c>
      <c r="B237" s="21">
        <v>98</v>
      </c>
      <c r="C237" s="22">
        <v>5667.76121</v>
      </c>
      <c r="D237" s="23">
        <f>C237/B237</f>
        <v>57.83429806122449</v>
      </c>
      <c r="E237" s="4">
        <v>12.12829</v>
      </c>
      <c r="F237" s="4">
        <v>120.90001</v>
      </c>
      <c r="G237" s="28"/>
    </row>
    <row r="238" spans="1:7" ht="12.75" customHeight="1" hidden="1">
      <c r="A238" s="29" t="s">
        <v>29</v>
      </c>
      <c r="B238" s="21"/>
      <c r="C238" s="22"/>
      <c r="D238" s="23"/>
      <c r="E238" s="4"/>
      <c r="F238" s="4"/>
      <c r="G238" s="28"/>
    </row>
    <row r="239" spans="1:7" ht="12.75" customHeight="1" hidden="1">
      <c r="A239" s="26" t="s">
        <v>17</v>
      </c>
      <c r="B239" s="21">
        <v>93</v>
      </c>
      <c r="C239" s="22">
        <v>5148.39857</v>
      </c>
      <c r="D239" s="23">
        <f aca="true" t="shared" si="12" ref="D239:D251">C239/B239</f>
        <v>55.359124408602156</v>
      </c>
      <c r="E239" s="4">
        <v>11.82262</v>
      </c>
      <c r="F239" s="4">
        <v>106.22316</v>
      </c>
      <c r="G239" s="28"/>
    </row>
    <row r="240" spans="1:7" ht="12.75" customHeight="1" hidden="1">
      <c r="A240" s="26" t="s">
        <v>18</v>
      </c>
      <c r="B240" s="21">
        <v>68</v>
      </c>
      <c r="C240" s="22">
        <v>3203.13177</v>
      </c>
      <c r="D240" s="23">
        <f t="shared" si="12"/>
        <v>47.10487897058823</v>
      </c>
      <c r="E240" s="4">
        <v>11.88572</v>
      </c>
      <c r="F240" s="4">
        <v>91.47988</v>
      </c>
      <c r="G240" s="28"/>
    </row>
    <row r="241" spans="1:7" ht="12.75" customHeight="1" hidden="1">
      <c r="A241" s="26" t="s">
        <v>19</v>
      </c>
      <c r="B241" s="21">
        <v>74</v>
      </c>
      <c r="C241" s="22">
        <v>3625.15356</v>
      </c>
      <c r="D241" s="23">
        <f t="shared" si="12"/>
        <v>48.98856162162163</v>
      </c>
      <c r="E241" s="4">
        <v>13.20498</v>
      </c>
      <c r="F241" s="4">
        <v>150.50858</v>
      </c>
      <c r="G241" s="28"/>
    </row>
    <row r="242" spans="1:7" ht="12.75" customHeight="1" hidden="1">
      <c r="A242" s="26" t="s">
        <v>20</v>
      </c>
      <c r="B242" s="21">
        <v>77</v>
      </c>
      <c r="C242" s="22">
        <v>4533.61075</v>
      </c>
      <c r="D242" s="23">
        <f t="shared" si="12"/>
        <v>58.87806168831169</v>
      </c>
      <c r="E242" s="4">
        <v>14.29758</v>
      </c>
      <c r="F242" s="4">
        <v>101.54928</v>
      </c>
      <c r="G242" s="28"/>
    </row>
    <row r="243" spans="1:7" ht="12.75" customHeight="1" hidden="1">
      <c r="A243" s="26" t="s">
        <v>21</v>
      </c>
      <c r="B243" s="21">
        <v>175</v>
      </c>
      <c r="C243" s="22">
        <v>9520.33425</v>
      </c>
      <c r="D243" s="23">
        <f t="shared" si="12"/>
        <v>54.40191</v>
      </c>
      <c r="E243" s="4">
        <v>13.56631</v>
      </c>
      <c r="F243" s="4">
        <v>168.72979</v>
      </c>
      <c r="G243" s="28"/>
    </row>
    <row r="244" spans="1:7" ht="12.75" customHeight="1" hidden="1">
      <c r="A244" s="26" t="s">
        <v>24</v>
      </c>
      <c r="B244" s="21"/>
      <c r="C244" s="22"/>
      <c r="D244" s="23"/>
      <c r="E244" s="4"/>
      <c r="F244" s="5"/>
      <c r="G244" s="28"/>
    </row>
    <row r="245" spans="1:7" ht="12.75" customHeight="1" hidden="1">
      <c r="A245" s="26" t="s">
        <v>22</v>
      </c>
      <c r="B245" s="21">
        <v>102</v>
      </c>
      <c r="C245" s="22">
        <v>5980.331</v>
      </c>
      <c r="D245" s="23">
        <f t="shared" si="12"/>
        <v>58.63069607843138</v>
      </c>
      <c r="E245" s="4">
        <v>13.3707</v>
      </c>
      <c r="F245" s="4">
        <v>93.49137</v>
      </c>
      <c r="G245" s="28"/>
    </row>
    <row r="246" spans="1:7" ht="12.75" customHeight="1" hidden="1">
      <c r="A246" s="26" t="s">
        <v>23</v>
      </c>
      <c r="B246" s="21">
        <v>73</v>
      </c>
      <c r="C246" s="22">
        <v>3254.18868</v>
      </c>
      <c r="D246" s="23">
        <f t="shared" si="12"/>
        <v>44.57792712328767</v>
      </c>
      <c r="E246" s="4">
        <v>12.3255</v>
      </c>
      <c r="F246" s="4">
        <v>102.79854</v>
      </c>
      <c r="G246" s="28"/>
    </row>
    <row r="247" spans="1:7" ht="12.75" customHeight="1" hidden="1">
      <c r="A247" s="26" t="s">
        <v>25</v>
      </c>
      <c r="B247" s="21">
        <v>77</v>
      </c>
      <c r="C247" s="22">
        <v>3774.53955</v>
      </c>
      <c r="D247" s="23">
        <f t="shared" si="12"/>
        <v>49.01999415584415</v>
      </c>
      <c r="E247" s="4">
        <v>11.922212</v>
      </c>
      <c r="F247" s="4">
        <v>95.51419</v>
      </c>
      <c r="G247" s="28"/>
    </row>
    <row r="248" spans="1:7" ht="12.75" customHeight="1" hidden="1">
      <c r="A248" s="26" t="s">
        <v>26</v>
      </c>
      <c r="B248" s="21">
        <v>31</v>
      </c>
      <c r="C248" s="22">
        <v>1182.01831</v>
      </c>
      <c r="D248" s="23">
        <f t="shared" si="12"/>
        <v>38.1296229032258</v>
      </c>
      <c r="E248" s="4">
        <v>12.91712</v>
      </c>
      <c r="F248" s="4">
        <v>67.87794</v>
      </c>
      <c r="G248" s="28"/>
    </row>
    <row r="249" spans="1:7" ht="8.25" customHeight="1" hidden="1">
      <c r="A249" s="26" t="s">
        <v>27</v>
      </c>
      <c r="B249" s="21">
        <v>70</v>
      </c>
      <c r="C249" s="22">
        <v>3030.17762</v>
      </c>
      <c r="D249" s="23">
        <f t="shared" si="12"/>
        <v>43.288251714285714</v>
      </c>
      <c r="E249" s="4">
        <v>12.80679</v>
      </c>
      <c r="F249" s="4">
        <v>111.84733</v>
      </c>
      <c r="G249" s="28"/>
    </row>
    <row r="250" spans="1:7" ht="12.75" customHeight="1" hidden="1">
      <c r="A250" s="26" t="s">
        <v>28</v>
      </c>
      <c r="B250" s="21">
        <v>56</v>
      </c>
      <c r="C250" s="22">
        <v>2799.7345</v>
      </c>
      <c r="D250" s="23">
        <f t="shared" si="12"/>
        <v>49.99525892857143</v>
      </c>
      <c r="E250" s="4">
        <v>13.97711</v>
      </c>
      <c r="F250" s="4">
        <v>108.90859</v>
      </c>
      <c r="G250" s="28"/>
    </row>
    <row r="251" spans="1:7" ht="12.75" customHeight="1" hidden="1">
      <c r="A251" s="26" t="s">
        <v>30</v>
      </c>
      <c r="B251" s="21">
        <v>79</v>
      </c>
      <c r="C251" s="22">
        <v>3321.94757</v>
      </c>
      <c r="D251" s="23">
        <f t="shared" si="12"/>
        <v>42.04996924050633</v>
      </c>
      <c r="E251" s="4">
        <v>14.64718</v>
      </c>
      <c r="F251" s="4">
        <v>115.23947</v>
      </c>
      <c r="G251" s="28"/>
    </row>
    <row r="252" spans="1:7" ht="33" customHeight="1" hidden="1">
      <c r="A252" s="3" t="s">
        <v>58</v>
      </c>
      <c r="B252" s="19">
        <f>SUM(B253:B271)</f>
        <v>1432</v>
      </c>
      <c r="C252" s="20">
        <f>SUM(C253:C271)</f>
        <v>74648.57787</v>
      </c>
      <c r="D252" s="20">
        <f>C252/B252*1000</f>
        <v>52128.89516061452</v>
      </c>
      <c r="E252" s="2">
        <f>MIN(E253:E271)</f>
        <v>11.043</v>
      </c>
      <c r="F252" s="2">
        <f>MAX(F253:F271)</f>
        <v>144.43513</v>
      </c>
      <c r="G252" s="30" t="s">
        <v>52</v>
      </c>
    </row>
    <row r="253" spans="1:7" ht="12.75" customHeight="1" hidden="1">
      <c r="A253" s="26" t="s">
        <v>12</v>
      </c>
      <c r="B253" s="21">
        <v>98</v>
      </c>
      <c r="C253" s="22">
        <v>4666.66073</v>
      </c>
      <c r="D253" s="23">
        <f>C253/B253</f>
        <v>47.61898704081632</v>
      </c>
      <c r="E253" s="4">
        <v>11.043</v>
      </c>
      <c r="F253" s="4">
        <v>112.378</v>
      </c>
      <c r="G253" s="28"/>
    </row>
    <row r="254" spans="1:7" ht="12.75" customHeight="1" hidden="1">
      <c r="A254" s="26" t="s">
        <v>13</v>
      </c>
      <c r="B254" s="21">
        <v>105</v>
      </c>
      <c r="C254" s="22">
        <v>6076.40837</v>
      </c>
      <c r="D254" s="23">
        <f>C254/B254</f>
        <v>57.87055590476191</v>
      </c>
      <c r="E254" s="4">
        <v>11.339</v>
      </c>
      <c r="F254" s="4">
        <v>113.147</v>
      </c>
      <c r="G254" s="28"/>
    </row>
    <row r="255" spans="1:7" ht="12.75" hidden="1">
      <c r="A255" s="26" t="s">
        <v>14</v>
      </c>
      <c r="B255" s="21">
        <v>87</v>
      </c>
      <c r="C255" s="22">
        <v>4421.29473</v>
      </c>
      <c r="D255" s="23">
        <f>C255/B255</f>
        <v>50.81947965517241</v>
      </c>
      <c r="E255" s="4">
        <v>15.119</v>
      </c>
      <c r="F255" s="4">
        <v>94.538</v>
      </c>
      <c r="G255" s="28"/>
    </row>
    <row r="256" spans="1:10" ht="12.75" hidden="1">
      <c r="A256" s="26" t="s">
        <v>15</v>
      </c>
      <c r="B256" s="21">
        <v>65</v>
      </c>
      <c r="C256" s="22">
        <v>4138.70479</v>
      </c>
      <c r="D256" s="23">
        <f>C256/B256</f>
        <v>63.672381384615385</v>
      </c>
      <c r="E256" s="4">
        <v>13.51135</v>
      </c>
      <c r="F256" s="4">
        <v>104.6954</v>
      </c>
      <c r="G256" s="28"/>
      <c r="H256" s="31"/>
      <c r="I256" s="31"/>
      <c r="J256" s="31"/>
    </row>
    <row r="257" spans="1:7" ht="12.75" hidden="1">
      <c r="A257" s="26" t="s">
        <v>16</v>
      </c>
      <c r="B257" s="21">
        <v>99</v>
      </c>
      <c r="C257" s="22">
        <v>5735.49121</v>
      </c>
      <c r="D257" s="23">
        <f>C257/B257</f>
        <v>57.934254646464645</v>
      </c>
      <c r="E257" s="4">
        <v>12.02969</v>
      </c>
      <c r="F257" s="4">
        <v>128.32488</v>
      </c>
      <c r="G257" s="28"/>
    </row>
    <row r="258" spans="1:7" ht="12.75" hidden="1">
      <c r="A258" s="29" t="s">
        <v>29</v>
      </c>
      <c r="B258" s="21"/>
      <c r="C258" s="22"/>
      <c r="D258" s="23"/>
      <c r="E258" s="4"/>
      <c r="F258" s="4"/>
      <c r="G258" s="28"/>
    </row>
    <row r="259" spans="1:7" ht="12.75" hidden="1">
      <c r="A259" s="26" t="s">
        <v>17</v>
      </c>
      <c r="B259" s="21">
        <v>95</v>
      </c>
      <c r="C259" s="22">
        <v>5230.60357</v>
      </c>
      <c r="D259" s="23">
        <f>C259/B259</f>
        <v>55.05898494736842</v>
      </c>
      <c r="E259" s="4">
        <v>12.12829</v>
      </c>
      <c r="F259" s="4">
        <v>102.36261</v>
      </c>
      <c r="G259" s="28"/>
    </row>
    <row r="260" spans="1:7" ht="12.75" hidden="1">
      <c r="A260" s="26" t="s">
        <v>18</v>
      </c>
      <c r="B260" s="21">
        <v>68</v>
      </c>
      <c r="C260" s="22">
        <v>3223.56003</v>
      </c>
      <c r="D260" s="23">
        <f>C260/B260</f>
        <v>47.40529455882353</v>
      </c>
      <c r="E260" s="4">
        <v>13.602</v>
      </c>
      <c r="F260" s="4">
        <v>92.5093</v>
      </c>
      <c r="G260" s="28"/>
    </row>
    <row r="261" spans="1:7" ht="12.75" hidden="1">
      <c r="A261" s="26" t="s">
        <v>19</v>
      </c>
      <c r="B261" s="21">
        <v>74</v>
      </c>
      <c r="C261" s="22">
        <v>3625.20356</v>
      </c>
      <c r="D261" s="23">
        <f>C261/B261</f>
        <v>48.989237297297294</v>
      </c>
      <c r="E261" s="4">
        <v>13.77148</v>
      </c>
      <c r="F261" s="4">
        <v>120.96844</v>
      </c>
      <c r="G261" s="28"/>
    </row>
    <row r="262" spans="1:7" ht="12.75" hidden="1">
      <c r="A262" s="26" t="s">
        <v>20</v>
      </c>
      <c r="B262" s="21">
        <v>77</v>
      </c>
      <c r="C262" s="22">
        <v>4533.64485</v>
      </c>
      <c r="D262" s="23">
        <f>C262/B262</f>
        <v>58.87850454545454</v>
      </c>
      <c r="E262" s="4">
        <v>14.29846</v>
      </c>
      <c r="F262" s="4">
        <v>102.17679</v>
      </c>
      <c r="G262" s="28"/>
    </row>
    <row r="263" spans="1:7" ht="12.75" hidden="1">
      <c r="A263" s="26" t="s">
        <v>21</v>
      </c>
      <c r="B263" s="21">
        <v>176</v>
      </c>
      <c r="C263" s="22">
        <v>9645.89411</v>
      </c>
      <c r="D263" s="23">
        <f>C263/B263</f>
        <v>54.80621653409091</v>
      </c>
      <c r="E263" s="4">
        <v>13.31154</v>
      </c>
      <c r="F263" s="4">
        <v>144.43513</v>
      </c>
      <c r="G263" s="28"/>
    </row>
    <row r="264" spans="1:7" ht="12.75" hidden="1">
      <c r="A264" s="26" t="s">
        <v>24</v>
      </c>
      <c r="B264" s="21"/>
      <c r="C264" s="22"/>
      <c r="D264" s="23"/>
      <c r="E264" s="4"/>
      <c r="F264" s="5"/>
      <c r="G264" s="28"/>
    </row>
    <row r="265" spans="1:7" ht="12.75" hidden="1">
      <c r="A265" s="26" t="s">
        <v>22</v>
      </c>
      <c r="B265" s="21">
        <v>102</v>
      </c>
      <c r="C265" s="22">
        <v>5977.236</v>
      </c>
      <c r="D265" s="23">
        <f aca="true" t="shared" si="13" ref="D265:D271">C265/B265</f>
        <v>58.60035294117647</v>
      </c>
      <c r="E265" s="4">
        <v>12.35996</v>
      </c>
      <c r="F265" s="4">
        <v>93.96432</v>
      </c>
      <c r="G265" s="28"/>
    </row>
    <row r="266" spans="1:10" ht="12.75" hidden="1">
      <c r="A266" s="26" t="s">
        <v>23</v>
      </c>
      <c r="B266" s="21">
        <v>73</v>
      </c>
      <c r="C266" s="22">
        <v>3254.23773</v>
      </c>
      <c r="D266" s="23">
        <f t="shared" si="13"/>
        <v>44.578599041095885</v>
      </c>
      <c r="E266" s="4">
        <v>13.41014</v>
      </c>
      <c r="F266" s="4">
        <v>94.41201</v>
      </c>
      <c r="G266" s="28"/>
      <c r="H266" s="31"/>
      <c r="I266" s="31"/>
      <c r="J266" s="31"/>
    </row>
    <row r="267" spans="1:10" ht="12.75" hidden="1">
      <c r="A267" s="26" t="s">
        <v>25</v>
      </c>
      <c r="B267" s="21">
        <v>77</v>
      </c>
      <c r="C267" s="22">
        <v>3774.59355</v>
      </c>
      <c r="D267" s="23">
        <f t="shared" si="13"/>
        <v>49.020695454545454</v>
      </c>
      <c r="E267" s="4">
        <v>12.1014</v>
      </c>
      <c r="F267" s="4">
        <v>90.46742</v>
      </c>
      <c r="G267" s="28"/>
      <c r="H267" s="31"/>
      <c r="I267" s="31"/>
      <c r="J267" s="31"/>
    </row>
    <row r="268" spans="1:10" ht="12.75" hidden="1">
      <c r="A268" s="26" t="s">
        <v>26</v>
      </c>
      <c r="B268" s="21">
        <v>31</v>
      </c>
      <c r="C268" s="22">
        <v>1182.03331</v>
      </c>
      <c r="D268" s="23">
        <f t="shared" si="13"/>
        <v>38.13010677419355</v>
      </c>
      <c r="E268" s="4">
        <v>12.86127</v>
      </c>
      <c r="F268" s="4">
        <v>67.27088</v>
      </c>
      <c r="G268" s="28"/>
      <c r="H268" s="31"/>
      <c r="I268" s="31"/>
      <c r="J268" s="31"/>
    </row>
    <row r="269" spans="1:10" ht="12.75" hidden="1">
      <c r="A269" s="26" t="s">
        <v>27</v>
      </c>
      <c r="B269" s="21">
        <v>70</v>
      </c>
      <c r="C269" s="22">
        <v>3030.21457</v>
      </c>
      <c r="D269" s="23">
        <f t="shared" si="13"/>
        <v>43.28877957142857</v>
      </c>
      <c r="E269" s="4">
        <v>12.11351</v>
      </c>
      <c r="F269" s="4">
        <v>112.36716</v>
      </c>
      <c r="G269" s="28"/>
      <c r="H269" s="31"/>
      <c r="I269" s="31"/>
      <c r="J269" s="31"/>
    </row>
    <row r="270" spans="1:10" ht="12.75" hidden="1">
      <c r="A270" s="26" t="s">
        <v>28</v>
      </c>
      <c r="B270" s="21">
        <v>57</v>
      </c>
      <c r="C270" s="22">
        <v>2833.95491</v>
      </c>
      <c r="D270" s="23">
        <f t="shared" si="13"/>
        <v>49.71850719298246</v>
      </c>
      <c r="E270" s="4">
        <v>13.00021</v>
      </c>
      <c r="F270" s="4">
        <v>94.13865</v>
      </c>
      <c r="G270" s="28"/>
      <c r="H270" s="31"/>
      <c r="I270" s="31"/>
      <c r="J270" s="31"/>
    </row>
    <row r="271" spans="1:7" ht="12.75" hidden="1">
      <c r="A271" s="26" t="s">
        <v>30</v>
      </c>
      <c r="B271" s="21">
        <v>78</v>
      </c>
      <c r="C271" s="22">
        <v>3298.84185</v>
      </c>
      <c r="D271" s="23">
        <f t="shared" si="13"/>
        <v>42.29284423076923</v>
      </c>
      <c r="E271" s="4">
        <v>14.908</v>
      </c>
      <c r="F271" s="4">
        <v>109.41212</v>
      </c>
      <c r="G271" s="28"/>
    </row>
    <row r="272" spans="1:7" ht="11.25" customHeight="1" hidden="1">
      <c r="A272" s="3" t="s">
        <v>59</v>
      </c>
      <c r="B272" s="19">
        <f>SUM(B273:B291)</f>
        <v>1433</v>
      </c>
      <c r="C272" s="20">
        <f>SUM(C273:C291)</f>
        <v>74702</v>
      </c>
      <c r="D272" s="20">
        <f>C272/B272*1000</f>
        <v>52129.797627355205</v>
      </c>
      <c r="E272" s="2">
        <f>MIN(E273:E291)</f>
        <v>11.24</v>
      </c>
      <c r="F272" s="2">
        <f>MAX(F273:F291)</f>
        <v>141.989</v>
      </c>
      <c r="G272" s="6" t="s">
        <v>52</v>
      </c>
    </row>
    <row r="273" spans="1:7" ht="12.75" hidden="1">
      <c r="A273" s="26" t="s">
        <v>12</v>
      </c>
      <c r="B273" s="21">
        <v>98</v>
      </c>
      <c r="C273" s="22">
        <v>4668</v>
      </c>
      <c r="D273" s="23">
        <f>C273/B273</f>
        <v>47.63265306122449</v>
      </c>
      <c r="E273" s="4">
        <v>11.25</v>
      </c>
      <c r="F273" s="4">
        <v>113.478</v>
      </c>
      <c r="G273" s="28"/>
    </row>
    <row r="274" spans="1:7" ht="12.75" hidden="1">
      <c r="A274" s="26" t="s">
        <v>13</v>
      </c>
      <c r="B274" s="21">
        <v>105</v>
      </c>
      <c r="C274" s="22">
        <v>6076</v>
      </c>
      <c r="D274" s="23">
        <f>C274/B274</f>
        <v>57.86666666666667</v>
      </c>
      <c r="E274" s="4">
        <v>11.24</v>
      </c>
      <c r="F274" s="4">
        <v>141.989</v>
      </c>
      <c r="G274" s="28"/>
    </row>
    <row r="275" spans="1:7" ht="12.75" hidden="1">
      <c r="A275" s="26" t="s">
        <v>14</v>
      </c>
      <c r="B275" s="21">
        <v>86</v>
      </c>
      <c r="C275" s="22">
        <v>4408</v>
      </c>
      <c r="D275" s="23">
        <f>C275/B275</f>
        <v>51.25581395348837</v>
      </c>
      <c r="E275" s="4">
        <v>14.767</v>
      </c>
      <c r="F275" s="4">
        <v>100.444</v>
      </c>
      <c r="G275" s="28"/>
    </row>
    <row r="276" spans="1:7" ht="12.75" hidden="1">
      <c r="A276" s="26" t="s">
        <v>15</v>
      </c>
      <c r="B276" s="21">
        <v>65</v>
      </c>
      <c r="C276" s="22">
        <v>4141</v>
      </c>
      <c r="D276" s="23">
        <f>C276/B276</f>
        <v>63.707692307692305</v>
      </c>
      <c r="E276" s="4">
        <v>14.432</v>
      </c>
      <c r="F276" s="4">
        <v>108.143</v>
      </c>
      <c r="G276" s="28"/>
    </row>
    <row r="277" spans="1:7" ht="12.75" hidden="1">
      <c r="A277" s="26" t="s">
        <v>16</v>
      </c>
      <c r="B277" s="21">
        <v>100</v>
      </c>
      <c r="C277" s="22">
        <v>5839</v>
      </c>
      <c r="D277" s="23">
        <f>C277/B277</f>
        <v>58.39</v>
      </c>
      <c r="E277" s="4">
        <v>12.621</v>
      </c>
      <c r="F277" s="4">
        <v>121.797</v>
      </c>
      <c r="G277" s="28"/>
    </row>
    <row r="278" spans="1:7" ht="12.75" hidden="1">
      <c r="A278" s="29" t="s">
        <v>29</v>
      </c>
      <c r="B278" s="21"/>
      <c r="C278" s="22"/>
      <c r="D278" s="23"/>
      <c r="E278" s="4"/>
      <c r="F278" s="4"/>
      <c r="G278" s="28"/>
    </row>
    <row r="279" spans="1:7" ht="12.75" hidden="1">
      <c r="A279" s="26" t="s">
        <v>17</v>
      </c>
      <c r="B279" s="21">
        <v>95</v>
      </c>
      <c r="C279" s="22">
        <v>5224</v>
      </c>
      <c r="D279" s="23">
        <f>C279/B279</f>
        <v>54.98947368421052</v>
      </c>
      <c r="E279" s="4">
        <v>14.1</v>
      </c>
      <c r="F279" s="4">
        <v>95.163</v>
      </c>
      <c r="G279" s="28"/>
    </row>
    <row r="280" spans="1:7" ht="12.75" hidden="1">
      <c r="A280" s="26" t="s">
        <v>18</v>
      </c>
      <c r="B280" s="21">
        <v>68</v>
      </c>
      <c r="C280" s="22">
        <v>3255</v>
      </c>
      <c r="D280" s="23">
        <f>C280/B280</f>
        <v>47.86764705882353</v>
      </c>
      <c r="E280" s="4">
        <v>13.75</v>
      </c>
      <c r="F280" s="4">
        <v>102.156</v>
      </c>
      <c r="G280" s="28"/>
    </row>
    <row r="281" spans="1:8" ht="12.75" hidden="1">
      <c r="A281" s="26" t="s">
        <v>19</v>
      </c>
      <c r="B281" s="21">
        <v>73</v>
      </c>
      <c r="C281" s="22">
        <v>3509</v>
      </c>
      <c r="D281" s="23">
        <f>C281/B281</f>
        <v>48.06849315068493</v>
      </c>
      <c r="E281" s="4">
        <v>13.825</v>
      </c>
      <c r="F281" s="4">
        <v>109.569</v>
      </c>
      <c r="G281" s="28"/>
      <c r="H281" s="14" t="s">
        <v>60</v>
      </c>
    </row>
    <row r="282" spans="1:7" ht="12.75" hidden="1">
      <c r="A282" s="26" t="s">
        <v>20</v>
      </c>
      <c r="B282" s="21">
        <v>78</v>
      </c>
      <c r="C282" s="22">
        <v>4561</v>
      </c>
      <c r="D282" s="23">
        <f>C282/B282</f>
        <v>58.47435897435897</v>
      </c>
      <c r="E282" s="4">
        <v>15.328</v>
      </c>
      <c r="F282" s="4">
        <v>104.967</v>
      </c>
      <c r="G282" s="28"/>
    </row>
    <row r="283" spans="1:7" ht="12.75" hidden="1">
      <c r="A283" s="26" t="s">
        <v>21</v>
      </c>
      <c r="B283" s="21">
        <v>175</v>
      </c>
      <c r="C283" s="22">
        <v>9585</v>
      </c>
      <c r="D283" s="23">
        <f>C283/B283</f>
        <v>54.77142857142857</v>
      </c>
      <c r="E283" s="4">
        <v>11.635</v>
      </c>
      <c r="F283" s="4">
        <v>130.32</v>
      </c>
      <c r="G283" s="28"/>
    </row>
    <row r="284" spans="1:7" ht="12.75" hidden="1">
      <c r="A284" s="26" t="s">
        <v>24</v>
      </c>
      <c r="B284" s="21"/>
      <c r="C284" s="22"/>
      <c r="D284" s="23"/>
      <c r="E284" s="4"/>
      <c r="F284" s="5"/>
      <c r="G284" s="28"/>
    </row>
    <row r="285" spans="1:7" ht="12.75" hidden="1">
      <c r="A285" s="26" t="s">
        <v>22</v>
      </c>
      <c r="B285" s="21">
        <v>103</v>
      </c>
      <c r="C285" s="22">
        <v>6038</v>
      </c>
      <c r="D285" s="23">
        <f aca="true" t="shared" si="14" ref="D285:D291">C285/B285</f>
        <v>58.62135922330097</v>
      </c>
      <c r="E285" s="4">
        <v>12.72</v>
      </c>
      <c r="F285" s="4">
        <v>89.746</v>
      </c>
      <c r="G285" s="28"/>
    </row>
    <row r="286" spans="1:7" ht="12.75" hidden="1">
      <c r="A286" s="26" t="s">
        <v>23</v>
      </c>
      <c r="B286" s="21">
        <v>73</v>
      </c>
      <c r="C286" s="22">
        <v>3255</v>
      </c>
      <c r="D286" s="23">
        <f t="shared" si="14"/>
        <v>44.58904109589041</v>
      </c>
      <c r="E286" s="4">
        <v>12.942</v>
      </c>
      <c r="F286" s="4">
        <v>94.501</v>
      </c>
      <c r="G286" s="28"/>
    </row>
    <row r="287" spans="1:7" ht="12.75" hidden="1">
      <c r="A287" s="26" t="s">
        <v>25</v>
      </c>
      <c r="B287" s="21">
        <v>77</v>
      </c>
      <c r="C287" s="22">
        <v>3775</v>
      </c>
      <c r="D287" s="23">
        <f t="shared" si="14"/>
        <v>49.02597402597402</v>
      </c>
      <c r="E287" s="4">
        <v>12.101</v>
      </c>
      <c r="F287" s="4">
        <v>110.235</v>
      </c>
      <c r="G287" s="28"/>
    </row>
    <row r="288" spans="1:7" ht="10.5" customHeight="1" hidden="1">
      <c r="A288" s="26" t="s">
        <v>26</v>
      </c>
      <c r="B288" s="21">
        <v>31</v>
      </c>
      <c r="C288" s="22">
        <v>1182</v>
      </c>
      <c r="D288" s="23">
        <f t="shared" si="14"/>
        <v>38.12903225806452</v>
      </c>
      <c r="E288" s="4">
        <v>14.807</v>
      </c>
      <c r="F288" s="4">
        <v>59.188</v>
      </c>
      <c r="G288" s="28"/>
    </row>
    <row r="289" spans="1:7" ht="12.75" hidden="1">
      <c r="A289" s="26" t="s">
        <v>27</v>
      </c>
      <c r="B289" s="21">
        <v>70</v>
      </c>
      <c r="C289" s="22">
        <v>3030</v>
      </c>
      <c r="D289" s="23">
        <f t="shared" si="14"/>
        <v>43.285714285714285</v>
      </c>
      <c r="E289" s="4">
        <v>12.114</v>
      </c>
      <c r="F289" s="4">
        <v>92.198</v>
      </c>
      <c r="G289" s="28"/>
    </row>
    <row r="290" spans="1:7" ht="12.75" hidden="1">
      <c r="A290" s="26" t="s">
        <v>28</v>
      </c>
      <c r="B290" s="21">
        <v>57</v>
      </c>
      <c r="C290" s="22">
        <v>2834</v>
      </c>
      <c r="D290" s="23">
        <f t="shared" si="14"/>
        <v>49.719298245614034</v>
      </c>
      <c r="E290" s="4">
        <v>14.968</v>
      </c>
      <c r="F290" s="4">
        <v>92.253</v>
      </c>
      <c r="G290" s="28"/>
    </row>
    <row r="291" spans="1:7" ht="12.75" hidden="1">
      <c r="A291" s="26" t="s">
        <v>30</v>
      </c>
      <c r="B291" s="21">
        <v>79</v>
      </c>
      <c r="C291" s="22">
        <v>3322</v>
      </c>
      <c r="D291" s="23">
        <f t="shared" si="14"/>
        <v>42.050632911392405</v>
      </c>
      <c r="E291" s="4">
        <v>15.098</v>
      </c>
      <c r="F291" s="4">
        <v>101.082</v>
      </c>
      <c r="G291" s="28"/>
    </row>
    <row r="292" spans="1:7" ht="25.5" hidden="1">
      <c r="A292" s="3" t="s">
        <v>61</v>
      </c>
      <c r="B292" s="19">
        <f>SUM(B293:B311)</f>
        <v>1426</v>
      </c>
      <c r="C292" s="20">
        <f>SUM(C293:C311)</f>
        <v>74566</v>
      </c>
      <c r="D292" s="20">
        <f>C292/B292*1000</f>
        <v>52290.32258064516</v>
      </c>
      <c r="E292" s="2">
        <f>MIN(E293:E311)</f>
        <v>10.521</v>
      </c>
      <c r="F292" s="2">
        <f>MAX(F293:F311)</f>
        <v>140.155</v>
      </c>
      <c r="G292" s="6" t="s">
        <v>52</v>
      </c>
    </row>
    <row r="293" spans="1:7" ht="12.75" hidden="1">
      <c r="A293" s="26" t="s">
        <v>12</v>
      </c>
      <c r="B293" s="21">
        <v>98</v>
      </c>
      <c r="C293" s="22">
        <v>4668</v>
      </c>
      <c r="D293" s="23">
        <f>C293/B293</f>
        <v>47.63265306122449</v>
      </c>
      <c r="E293" s="4">
        <v>10.521</v>
      </c>
      <c r="F293" s="4">
        <v>108.215</v>
      </c>
      <c r="G293" s="28"/>
    </row>
    <row r="294" spans="1:7" ht="12.75" hidden="1">
      <c r="A294" s="26" t="s">
        <v>13</v>
      </c>
      <c r="B294" s="21">
        <v>104</v>
      </c>
      <c r="C294" s="22">
        <v>6047</v>
      </c>
      <c r="D294" s="23">
        <f>C294/B294</f>
        <v>58.14423076923077</v>
      </c>
      <c r="E294" s="4">
        <v>11.312</v>
      </c>
      <c r="F294" s="4">
        <v>128.745</v>
      </c>
      <c r="G294" s="28"/>
    </row>
    <row r="295" spans="1:7" ht="12.75" hidden="1">
      <c r="A295" s="26" t="s">
        <v>14</v>
      </c>
      <c r="B295" s="21">
        <v>86</v>
      </c>
      <c r="C295" s="22">
        <v>4408</v>
      </c>
      <c r="D295" s="23">
        <f>C295/B295</f>
        <v>51.25581395348837</v>
      </c>
      <c r="E295" s="4">
        <v>18.011</v>
      </c>
      <c r="F295" s="4">
        <v>96.1</v>
      </c>
      <c r="G295" s="28"/>
    </row>
    <row r="296" spans="1:7" ht="12.75" hidden="1">
      <c r="A296" s="26" t="s">
        <v>15</v>
      </c>
      <c r="B296" s="21">
        <v>66</v>
      </c>
      <c r="C296" s="22">
        <v>4209</v>
      </c>
      <c r="D296" s="23">
        <f>C296/B296</f>
        <v>63.77272727272727</v>
      </c>
      <c r="E296" s="4">
        <v>17.305</v>
      </c>
      <c r="F296" s="4">
        <v>97.1</v>
      </c>
      <c r="G296" s="28"/>
    </row>
    <row r="297" spans="1:7" ht="12.75" hidden="1">
      <c r="A297" s="26" t="s">
        <v>16</v>
      </c>
      <c r="B297" s="21">
        <v>100</v>
      </c>
      <c r="C297" s="22">
        <v>5839</v>
      </c>
      <c r="D297" s="23">
        <f>C297/B297</f>
        <v>58.39</v>
      </c>
      <c r="E297" s="4">
        <v>11.863</v>
      </c>
      <c r="F297" s="4">
        <v>122.231</v>
      </c>
      <c r="G297" s="28"/>
    </row>
    <row r="298" spans="1:7" ht="12.75" hidden="1">
      <c r="A298" s="29" t="s">
        <v>29</v>
      </c>
      <c r="B298" s="21"/>
      <c r="C298" s="22"/>
      <c r="D298" s="23"/>
      <c r="E298" s="4"/>
      <c r="F298" s="4"/>
      <c r="G298" s="28"/>
    </row>
    <row r="299" spans="1:7" ht="12.75" hidden="1">
      <c r="A299" s="26" t="s">
        <v>17</v>
      </c>
      <c r="B299" s="21">
        <v>95</v>
      </c>
      <c r="C299" s="22">
        <v>5224</v>
      </c>
      <c r="D299" s="23">
        <f>C299/B299</f>
        <v>54.98947368421052</v>
      </c>
      <c r="E299" s="4">
        <v>14.1</v>
      </c>
      <c r="F299" s="4">
        <v>101.315</v>
      </c>
      <c r="G299" s="28"/>
    </row>
    <row r="300" spans="1:7" ht="12.75" hidden="1">
      <c r="A300" s="26" t="s">
        <v>18</v>
      </c>
      <c r="B300" s="21">
        <v>65</v>
      </c>
      <c r="C300" s="22">
        <v>3153</v>
      </c>
      <c r="D300" s="23">
        <f>C300/B300</f>
        <v>48.50769230769231</v>
      </c>
      <c r="E300" s="4">
        <v>14.856</v>
      </c>
      <c r="F300" s="4">
        <v>125.66</v>
      </c>
      <c r="G300" s="28"/>
    </row>
    <row r="301" spans="1:7" ht="12.75" hidden="1">
      <c r="A301" s="26" t="s">
        <v>19</v>
      </c>
      <c r="B301" s="21">
        <v>72</v>
      </c>
      <c r="C301" s="22">
        <v>3547</v>
      </c>
      <c r="D301" s="23">
        <f>C301/B301</f>
        <v>49.263888888888886</v>
      </c>
      <c r="E301" s="4">
        <v>14.1</v>
      </c>
      <c r="F301" s="4">
        <v>78.756</v>
      </c>
      <c r="G301" s="28"/>
    </row>
    <row r="302" spans="1:7" ht="12.75" hidden="1">
      <c r="A302" s="26" t="s">
        <v>20</v>
      </c>
      <c r="B302" s="21">
        <v>76</v>
      </c>
      <c r="C302" s="22">
        <v>4506</v>
      </c>
      <c r="D302" s="23">
        <f>C302/B302</f>
        <v>59.28947368421053</v>
      </c>
      <c r="E302" s="4">
        <v>15.83</v>
      </c>
      <c r="F302" s="4">
        <v>119.054</v>
      </c>
      <c r="G302" s="28"/>
    </row>
    <row r="303" spans="1:7" ht="12.75" hidden="1">
      <c r="A303" s="26" t="s">
        <v>21</v>
      </c>
      <c r="B303" s="21">
        <v>172</v>
      </c>
      <c r="C303" s="22">
        <v>9483</v>
      </c>
      <c r="D303" s="23">
        <f>C303/B303</f>
        <v>55.133720930232556</v>
      </c>
      <c r="E303" s="4">
        <v>13.07</v>
      </c>
      <c r="F303" s="4">
        <v>140.155</v>
      </c>
      <c r="G303" s="28"/>
    </row>
    <row r="304" spans="1:7" ht="4.5" customHeight="1" hidden="1">
      <c r="A304" s="26" t="s">
        <v>24</v>
      </c>
      <c r="B304" s="21"/>
      <c r="C304" s="22"/>
      <c r="D304" s="23"/>
      <c r="E304" s="4"/>
      <c r="F304" s="5"/>
      <c r="G304" s="28"/>
    </row>
    <row r="305" spans="1:7" ht="12.75" hidden="1">
      <c r="A305" s="26" t="s">
        <v>22</v>
      </c>
      <c r="B305" s="21">
        <v>102</v>
      </c>
      <c r="C305" s="22">
        <v>6009</v>
      </c>
      <c r="D305" s="23">
        <f aca="true" t="shared" si="15" ref="D305:D311">C305/B305</f>
        <v>58.911764705882355</v>
      </c>
      <c r="E305" s="4">
        <v>15.185</v>
      </c>
      <c r="F305" s="4">
        <v>104.795</v>
      </c>
      <c r="G305" s="28"/>
    </row>
    <row r="306" spans="1:7" ht="12.75" hidden="1">
      <c r="A306" s="26" t="s">
        <v>23</v>
      </c>
      <c r="B306" s="21">
        <v>74</v>
      </c>
      <c r="C306" s="22">
        <v>3253</v>
      </c>
      <c r="D306" s="23">
        <f t="shared" si="15"/>
        <v>43.95945945945946</v>
      </c>
      <c r="E306" s="4">
        <v>14.199</v>
      </c>
      <c r="F306" s="4">
        <v>77.769</v>
      </c>
      <c r="G306" s="28"/>
    </row>
    <row r="307" spans="1:7" ht="12.75" hidden="1">
      <c r="A307" s="26" t="s">
        <v>25</v>
      </c>
      <c r="B307" s="21">
        <v>77</v>
      </c>
      <c r="C307" s="22">
        <v>3775</v>
      </c>
      <c r="D307" s="23">
        <f t="shared" si="15"/>
        <v>49.02597402597402</v>
      </c>
      <c r="E307" s="4">
        <v>12.1014</v>
      </c>
      <c r="F307" s="4">
        <v>111.43748</v>
      </c>
      <c r="G307" s="28"/>
    </row>
    <row r="308" spans="1:7" ht="12.75" hidden="1">
      <c r="A308" s="26" t="s">
        <v>26</v>
      </c>
      <c r="B308" s="21">
        <v>31</v>
      </c>
      <c r="C308" s="22">
        <v>1182</v>
      </c>
      <c r="D308" s="23">
        <f t="shared" si="15"/>
        <v>38.12903225806452</v>
      </c>
      <c r="E308" s="4">
        <v>11.931</v>
      </c>
      <c r="F308" s="4">
        <v>49.531</v>
      </c>
      <c r="G308" s="28"/>
    </row>
    <row r="309" spans="1:7" ht="12.75" hidden="1">
      <c r="A309" s="26" t="s">
        <v>27</v>
      </c>
      <c r="B309" s="21">
        <v>69</v>
      </c>
      <c r="C309" s="22">
        <v>3000</v>
      </c>
      <c r="D309" s="23">
        <f t="shared" si="15"/>
        <v>43.47826086956522</v>
      </c>
      <c r="E309" s="4">
        <v>12.57285</v>
      </c>
      <c r="F309" s="4">
        <v>80.07599</v>
      </c>
      <c r="G309" s="28"/>
    </row>
    <row r="310" spans="1:7" ht="12.75" hidden="1">
      <c r="A310" s="26" t="s">
        <v>28</v>
      </c>
      <c r="B310" s="21">
        <v>58</v>
      </c>
      <c r="C310" s="22">
        <v>2895</v>
      </c>
      <c r="D310" s="23">
        <f t="shared" si="15"/>
        <v>49.91379310344828</v>
      </c>
      <c r="E310" s="4">
        <v>12.34343</v>
      </c>
      <c r="F310" s="4">
        <v>107.89153</v>
      </c>
      <c r="G310" s="28"/>
    </row>
    <row r="311" spans="1:7" ht="12.75" hidden="1">
      <c r="A311" s="26" t="s">
        <v>30</v>
      </c>
      <c r="B311" s="21">
        <v>81</v>
      </c>
      <c r="C311" s="22">
        <v>3368</v>
      </c>
      <c r="D311" s="23">
        <f t="shared" si="15"/>
        <v>41.58024691358025</v>
      </c>
      <c r="E311" s="4">
        <v>13.03228</v>
      </c>
      <c r="F311" s="4">
        <v>123.48672</v>
      </c>
      <c r="G311" s="28"/>
    </row>
    <row r="312" spans="1:7" ht="25.5" hidden="1">
      <c r="A312" s="3" t="s">
        <v>62</v>
      </c>
      <c r="B312" s="19">
        <f>SUM(B313:B331)</f>
        <v>1418</v>
      </c>
      <c r="C312" s="20">
        <f>SUM(C313:C331)</f>
        <v>74381.53499999999</v>
      </c>
      <c r="D312" s="20">
        <f>C312/B312*1000</f>
        <v>52455.24330042312</v>
      </c>
      <c r="E312" s="2">
        <f>MIN(E313:E331)</f>
        <v>10.522</v>
      </c>
      <c r="F312" s="2">
        <f>MAX(F313:F331)</f>
        <v>133.36697</v>
      </c>
      <c r="G312" s="6" t="s">
        <v>52</v>
      </c>
    </row>
    <row r="313" spans="1:7" ht="12.75" hidden="1">
      <c r="A313" s="26" t="s">
        <v>12</v>
      </c>
      <c r="B313" s="21">
        <v>97</v>
      </c>
      <c r="C313" s="22">
        <v>4626.771</v>
      </c>
      <c r="D313" s="23">
        <f>C313/B313</f>
        <v>47.69867010309278</v>
      </c>
      <c r="E313" s="4">
        <v>10.522</v>
      </c>
      <c r="F313" s="4">
        <v>108.216</v>
      </c>
      <c r="G313" s="28"/>
    </row>
    <row r="314" spans="1:7" ht="12.75" hidden="1">
      <c r="A314" s="26" t="s">
        <v>13</v>
      </c>
      <c r="B314" s="21">
        <v>104</v>
      </c>
      <c r="C314" s="22">
        <v>6046.998</v>
      </c>
      <c r="D314" s="23">
        <f>C314/B314</f>
        <v>58.14421153846153</v>
      </c>
      <c r="E314" s="4">
        <v>11.29</v>
      </c>
      <c r="F314" s="4">
        <v>106.418</v>
      </c>
      <c r="G314" s="28"/>
    </row>
    <row r="315" spans="1:7" ht="12.75" hidden="1">
      <c r="A315" s="26" t="s">
        <v>14</v>
      </c>
      <c r="B315" s="21">
        <v>87</v>
      </c>
      <c r="C315" s="22">
        <v>4458.866</v>
      </c>
      <c r="D315" s="23">
        <f>C315/B315</f>
        <v>51.251333333333335</v>
      </c>
      <c r="E315" s="4">
        <v>14.072</v>
      </c>
      <c r="F315" s="4">
        <v>105.717</v>
      </c>
      <c r="G315" s="28"/>
    </row>
    <row r="316" spans="1:7" ht="12.75" hidden="1">
      <c r="A316" s="26" t="s">
        <v>15</v>
      </c>
      <c r="B316" s="21">
        <v>66</v>
      </c>
      <c r="C316" s="22">
        <v>4213.984</v>
      </c>
      <c r="D316" s="23">
        <f>C316/B316</f>
        <v>63.84824242424243</v>
      </c>
      <c r="E316" s="4">
        <v>12.05163</v>
      </c>
      <c r="F316" s="4">
        <v>63.08194</v>
      </c>
      <c r="G316" s="28"/>
    </row>
    <row r="317" spans="1:7" ht="12.75" hidden="1">
      <c r="A317" s="26" t="s">
        <v>16</v>
      </c>
      <c r="B317" s="21">
        <v>101</v>
      </c>
      <c r="C317" s="22">
        <v>5969.059</v>
      </c>
      <c r="D317" s="23">
        <f>C317/B317</f>
        <v>59.099594059405945</v>
      </c>
      <c r="E317" s="4">
        <v>14.19659</v>
      </c>
      <c r="F317" s="4">
        <v>128.99674</v>
      </c>
      <c r="G317" s="28"/>
    </row>
    <row r="318" spans="1:7" ht="12.75" hidden="1">
      <c r="A318" s="29" t="s">
        <v>29</v>
      </c>
      <c r="B318" s="21"/>
      <c r="C318" s="22"/>
      <c r="D318" s="23"/>
      <c r="E318" s="4"/>
      <c r="F318" s="4"/>
      <c r="G318" s="28"/>
    </row>
    <row r="319" spans="1:7" ht="12.75" hidden="1">
      <c r="A319" s="26" t="s">
        <v>17</v>
      </c>
      <c r="B319" s="21">
        <v>94</v>
      </c>
      <c r="C319" s="22">
        <v>5168.763</v>
      </c>
      <c r="D319" s="23">
        <f>C319/B319</f>
        <v>54.986840425531916</v>
      </c>
      <c r="E319" s="4">
        <v>11.388</v>
      </c>
      <c r="F319" s="4">
        <v>130.74808</v>
      </c>
      <c r="G319" s="28"/>
    </row>
    <row r="320" spans="1:7" ht="12.75" hidden="1">
      <c r="A320" s="26" t="s">
        <v>18</v>
      </c>
      <c r="B320" s="21">
        <v>66</v>
      </c>
      <c r="C320" s="22">
        <v>3201.753</v>
      </c>
      <c r="D320" s="23">
        <f>C320/B320</f>
        <v>48.51140909090909</v>
      </c>
      <c r="E320" s="4">
        <v>15.27225</v>
      </c>
      <c r="F320" s="4">
        <v>125.76277</v>
      </c>
      <c r="G320" s="28"/>
    </row>
    <row r="321" spans="1:7" ht="12.75" hidden="1">
      <c r="A321" s="26" t="s">
        <v>19</v>
      </c>
      <c r="B321" s="21">
        <v>72</v>
      </c>
      <c r="C321" s="22">
        <v>3547.159</v>
      </c>
      <c r="D321" s="23">
        <f>C321/B321</f>
        <v>49.26609722222222</v>
      </c>
      <c r="E321" s="4">
        <v>14.16247</v>
      </c>
      <c r="F321" s="4">
        <v>50.75771</v>
      </c>
      <c r="G321" s="28"/>
    </row>
    <row r="322" spans="1:7" ht="12.75" hidden="1">
      <c r="A322" s="26" t="s">
        <v>20</v>
      </c>
      <c r="B322" s="21">
        <v>76</v>
      </c>
      <c r="C322" s="22">
        <v>4506.117</v>
      </c>
      <c r="D322" s="23">
        <f>C322/B322</f>
        <v>59.29101315789474</v>
      </c>
      <c r="E322" s="4">
        <v>13.38537</v>
      </c>
      <c r="F322" s="4">
        <v>94.12489</v>
      </c>
      <c r="G322" s="28"/>
    </row>
    <row r="323" spans="1:7" ht="12.75" hidden="1">
      <c r="A323" s="26" t="s">
        <v>21</v>
      </c>
      <c r="B323" s="21">
        <v>170</v>
      </c>
      <c r="C323" s="22">
        <v>9372.564</v>
      </c>
      <c r="D323" s="23">
        <f>C323/B323</f>
        <v>55.13272941176471</v>
      </c>
      <c r="E323" s="4">
        <v>11.05129</v>
      </c>
      <c r="F323" s="4">
        <v>133.36697</v>
      </c>
      <c r="G323" s="28"/>
    </row>
    <row r="324" spans="1:7" ht="12.75" hidden="1">
      <c r="A324" s="26" t="s">
        <v>24</v>
      </c>
      <c r="B324" s="21"/>
      <c r="C324" s="22"/>
      <c r="D324" s="23"/>
      <c r="E324" s="4"/>
      <c r="F324" s="5"/>
      <c r="G324" s="28"/>
    </row>
    <row r="325" spans="1:7" ht="12.75" hidden="1">
      <c r="A325" s="26" t="s">
        <v>22</v>
      </c>
      <c r="B325" s="21">
        <v>101</v>
      </c>
      <c r="C325" s="22">
        <v>5981.036</v>
      </c>
      <c r="D325" s="23">
        <f aca="true" t="shared" si="16" ref="D325:D331">C325/B325</f>
        <v>59.21817821782178</v>
      </c>
      <c r="E325" s="4">
        <v>12.71992</v>
      </c>
      <c r="F325" s="4">
        <v>56.81966</v>
      </c>
      <c r="G325" s="28"/>
    </row>
    <row r="326" spans="1:7" ht="12.75" hidden="1">
      <c r="A326" s="26" t="s">
        <v>23</v>
      </c>
      <c r="B326" s="21">
        <v>74</v>
      </c>
      <c r="C326" s="22">
        <v>3253.143</v>
      </c>
      <c r="D326" s="23">
        <f t="shared" si="16"/>
        <v>43.96139189189189</v>
      </c>
      <c r="E326" s="4">
        <v>13.42301</v>
      </c>
      <c r="F326" s="4">
        <v>90.59103</v>
      </c>
      <c r="G326" s="28"/>
    </row>
    <row r="327" spans="1:7" ht="12.75" hidden="1">
      <c r="A327" s="26" t="s">
        <v>25</v>
      </c>
      <c r="B327" s="21">
        <v>74</v>
      </c>
      <c r="C327" s="22">
        <v>3675.996</v>
      </c>
      <c r="D327" s="23">
        <f t="shared" si="16"/>
        <v>49.67562162162162</v>
      </c>
      <c r="E327" s="4">
        <v>17.05484</v>
      </c>
      <c r="F327" s="4">
        <v>78.94894</v>
      </c>
      <c r="G327" s="28"/>
    </row>
    <row r="328" spans="1:7" ht="12.75" hidden="1">
      <c r="A328" s="26" t="s">
        <v>26</v>
      </c>
      <c r="B328" s="21">
        <v>29</v>
      </c>
      <c r="C328" s="22">
        <v>1105.816</v>
      </c>
      <c r="D328" s="23">
        <f t="shared" si="16"/>
        <v>38.13158620689655</v>
      </c>
      <c r="E328" s="4">
        <v>14.8906</v>
      </c>
      <c r="F328" s="4">
        <v>49.99362</v>
      </c>
      <c r="G328" s="28"/>
    </row>
    <row r="329" spans="1:7" ht="12.75" hidden="1">
      <c r="A329" s="26" t="s">
        <v>27</v>
      </c>
      <c r="B329" s="21">
        <v>69</v>
      </c>
      <c r="C329" s="22">
        <v>3010.908</v>
      </c>
      <c r="D329" s="23">
        <f t="shared" si="16"/>
        <v>43.636347826086954</v>
      </c>
      <c r="E329" s="4">
        <v>11.05974</v>
      </c>
      <c r="F329" s="4">
        <v>101.54135</v>
      </c>
      <c r="G329" s="28"/>
    </row>
    <row r="330" spans="1:7" ht="12.75" hidden="1">
      <c r="A330" s="26" t="s">
        <v>28</v>
      </c>
      <c r="B330" s="21">
        <v>58</v>
      </c>
      <c r="C330" s="22">
        <v>2904.615</v>
      </c>
      <c r="D330" s="23">
        <f t="shared" si="16"/>
        <v>50.07956896551724</v>
      </c>
      <c r="E330" s="4">
        <v>13.97743</v>
      </c>
      <c r="F330" s="4">
        <v>92.45884</v>
      </c>
      <c r="G330" s="28"/>
    </row>
    <row r="331" spans="1:7" ht="12.75" hidden="1">
      <c r="A331" s="26" t="s">
        <v>30</v>
      </c>
      <c r="B331" s="21">
        <v>80</v>
      </c>
      <c r="C331" s="22">
        <v>3337.987</v>
      </c>
      <c r="D331" s="23">
        <f t="shared" si="16"/>
        <v>41.7248375</v>
      </c>
      <c r="E331" s="4">
        <v>11.38208</v>
      </c>
      <c r="F331" s="4">
        <v>110.50082</v>
      </c>
      <c r="G331" s="28"/>
    </row>
    <row r="332" spans="1:7" s="33" customFormat="1" ht="25.5" hidden="1">
      <c r="A332" s="3" t="s">
        <v>63</v>
      </c>
      <c r="B332" s="19">
        <f>SUM(B333:B351)</f>
        <v>1402</v>
      </c>
      <c r="C332" s="20">
        <f>SUM(C333:C351)</f>
        <v>73699.27900000001</v>
      </c>
      <c r="D332" s="20">
        <f>C332/B332*1000</f>
        <v>52567.24607703282</v>
      </c>
      <c r="E332" s="2">
        <f>MIN(E333:E351)</f>
        <v>10.52</v>
      </c>
      <c r="F332" s="2">
        <f>MAX(F333:F351)</f>
        <v>139.463</v>
      </c>
      <c r="G332" s="32" t="s">
        <v>52</v>
      </c>
    </row>
    <row r="333" spans="1:7" ht="12.75" hidden="1">
      <c r="A333" s="26" t="s">
        <v>12</v>
      </c>
      <c r="B333" s="21">
        <v>93</v>
      </c>
      <c r="C333" s="22">
        <v>4479.308</v>
      </c>
      <c r="D333" s="23">
        <f>C333/B333</f>
        <v>48.16460215053763</v>
      </c>
      <c r="E333" s="4">
        <v>10.52</v>
      </c>
      <c r="F333" s="4">
        <v>106.428</v>
      </c>
      <c r="G333" s="28"/>
    </row>
    <row r="334" spans="1:7" ht="12.75" hidden="1">
      <c r="A334" s="26" t="s">
        <v>13</v>
      </c>
      <c r="B334" s="21">
        <v>102</v>
      </c>
      <c r="C334" s="22">
        <v>5932.29</v>
      </c>
      <c r="D334" s="23">
        <f>C334/B334</f>
        <v>58.15970588235294</v>
      </c>
      <c r="E334" s="4">
        <v>13.114</v>
      </c>
      <c r="F334" s="4">
        <v>139.463</v>
      </c>
      <c r="G334" s="28"/>
    </row>
    <row r="335" spans="1:7" ht="12.75" hidden="1">
      <c r="A335" s="26" t="s">
        <v>14</v>
      </c>
      <c r="B335" s="21">
        <v>86</v>
      </c>
      <c r="C335" s="22">
        <v>4440.861</v>
      </c>
      <c r="D335" s="23">
        <f>C335/B335</f>
        <v>51.63791860465116</v>
      </c>
      <c r="E335" s="4">
        <v>14.072</v>
      </c>
      <c r="F335" s="4">
        <v>105.717</v>
      </c>
      <c r="G335" s="28"/>
    </row>
    <row r="336" spans="1:7" ht="12.75" hidden="1">
      <c r="A336" s="26" t="s">
        <v>15</v>
      </c>
      <c r="B336" s="21">
        <v>62</v>
      </c>
      <c r="C336" s="22">
        <v>3992.326</v>
      </c>
      <c r="D336" s="23">
        <f>C336/B336</f>
        <v>64.39235483870968</v>
      </c>
      <c r="E336" s="4">
        <v>12.05163</v>
      </c>
      <c r="F336" s="4">
        <v>63.08194</v>
      </c>
      <c r="G336" s="28"/>
    </row>
    <row r="337" spans="1:7" ht="12.75" hidden="1">
      <c r="A337" s="26" t="s">
        <v>16</v>
      </c>
      <c r="B337" s="21">
        <v>101</v>
      </c>
      <c r="C337" s="22">
        <v>5980.064</v>
      </c>
      <c r="D337" s="23">
        <f>C337/B337</f>
        <v>59.20855445544555</v>
      </c>
      <c r="E337" s="4">
        <v>14.19659</v>
      </c>
      <c r="F337" s="4">
        <v>128.99674</v>
      </c>
      <c r="G337" s="28"/>
    </row>
    <row r="338" spans="1:7" ht="12.75" hidden="1">
      <c r="A338" s="29" t="s">
        <v>29</v>
      </c>
      <c r="B338" s="21"/>
      <c r="C338" s="22"/>
      <c r="D338" s="23"/>
      <c r="E338" s="4"/>
      <c r="F338" s="4"/>
      <c r="G338" s="28"/>
    </row>
    <row r="339" spans="1:7" ht="12.75" hidden="1">
      <c r="A339" s="26" t="s">
        <v>17</v>
      </c>
      <c r="B339" s="21">
        <v>94</v>
      </c>
      <c r="C339" s="22">
        <v>5164.154</v>
      </c>
      <c r="D339" s="23">
        <f>C339/B339</f>
        <v>54.937808510638305</v>
      </c>
      <c r="E339" s="4">
        <v>11.388</v>
      </c>
      <c r="F339" s="4">
        <v>115.25638</v>
      </c>
      <c r="G339" s="28"/>
    </row>
    <row r="340" spans="1:7" ht="12.75" hidden="1">
      <c r="A340" s="26" t="s">
        <v>18</v>
      </c>
      <c r="B340" s="21">
        <v>66</v>
      </c>
      <c r="C340" s="22">
        <v>3201.754</v>
      </c>
      <c r="D340" s="23">
        <f>C340/B340</f>
        <v>48.51142424242424</v>
      </c>
      <c r="E340" s="4">
        <v>15.27225</v>
      </c>
      <c r="F340" s="4">
        <v>125.76277</v>
      </c>
      <c r="G340" s="28"/>
    </row>
    <row r="341" spans="1:7" ht="12.75" hidden="1">
      <c r="A341" s="26" t="s">
        <v>19</v>
      </c>
      <c r="B341" s="21">
        <v>72</v>
      </c>
      <c r="C341" s="22">
        <v>3547.463</v>
      </c>
      <c r="D341" s="23">
        <f>C341/B341</f>
        <v>49.270319444444446</v>
      </c>
      <c r="E341" s="4">
        <v>14.16247</v>
      </c>
      <c r="F341" s="4">
        <v>50.75771</v>
      </c>
      <c r="G341" s="28"/>
    </row>
    <row r="342" spans="1:7" ht="12.75" hidden="1">
      <c r="A342" s="26" t="s">
        <v>20</v>
      </c>
      <c r="B342" s="21">
        <v>82</v>
      </c>
      <c r="C342" s="22">
        <v>4797.812</v>
      </c>
      <c r="D342" s="23">
        <f>C342/B342</f>
        <v>58.50990243902439</v>
      </c>
      <c r="E342" s="4">
        <v>13.38537</v>
      </c>
      <c r="F342" s="4">
        <v>94.12489</v>
      </c>
      <c r="G342" s="28"/>
    </row>
    <row r="343" spans="1:7" ht="12.75" hidden="1">
      <c r="A343" s="26" t="s">
        <v>21</v>
      </c>
      <c r="B343" s="21">
        <v>167</v>
      </c>
      <c r="C343" s="22">
        <v>9184.268</v>
      </c>
      <c r="D343" s="23">
        <f>C343/B343</f>
        <v>54.995616766467066</v>
      </c>
      <c r="E343" s="4">
        <v>11.05129</v>
      </c>
      <c r="F343" s="4">
        <v>133.36697</v>
      </c>
      <c r="G343" s="28"/>
    </row>
    <row r="344" spans="1:7" ht="12.75" hidden="1">
      <c r="A344" s="26" t="s">
        <v>24</v>
      </c>
      <c r="B344" s="21"/>
      <c r="C344" s="22"/>
      <c r="D344" s="23"/>
      <c r="E344" s="4"/>
      <c r="F344" s="5"/>
      <c r="G344" s="28"/>
    </row>
    <row r="345" spans="1:7" ht="12.75" hidden="1">
      <c r="A345" s="26" t="s">
        <v>22</v>
      </c>
      <c r="B345" s="21">
        <v>101</v>
      </c>
      <c r="C345" s="22">
        <v>5988.039</v>
      </c>
      <c r="D345" s="23">
        <f aca="true" t="shared" si="17" ref="D345:D351">C345/B345</f>
        <v>59.28751485148515</v>
      </c>
      <c r="E345" s="4">
        <v>12.71992</v>
      </c>
      <c r="F345" s="4">
        <v>56.81966</v>
      </c>
      <c r="G345" s="28"/>
    </row>
    <row r="346" spans="1:7" ht="12.75" hidden="1">
      <c r="A346" s="26" t="s">
        <v>23</v>
      </c>
      <c r="B346" s="21">
        <v>72</v>
      </c>
      <c r="C346" s="22">
        <v>3185.383</v>
      </c>
      <c r="D346" s="23">
        <f t="shared" si="17"/>
        <v>44.24143055555555</v>
      </c>
      <c r="E346" s="4">
        <v>13.42301</v>
      </c>
      <c r="F346" s="4">
        <v>90.59103</v>
      </c>
      <c r="G346" s="28"/>
    </row>
    <row r="347" spans="1:7" ht="12.75" hidden="1">
      <c r="A347" s="26" t="s">
        <v>25</v>
      </c>
      <c r="B347" s="21">
        <v>74</v>
      </c>
      <c r="C347" s="22">
        <v>3674.148</v>
      </c>
      <c r="D347" s="23">
        <f t="shared" si="17"/>
        <v>49.65064864864865</v>
      </c>
      <c r="E347" s="4">
        <v>13.31154</v>
      </c>
      <c r="F347" s="4">
        <v>85.903</v>
      </c>
      <c r="G347" s="28"/>
    </row>
    <row r="348" spans="1:7" ht="12.75" hidden="1">
      <c r="A348" s="26" t="s">
        <v>26</v>
      </c>
      <c r="B348" s="21">
        <v>27</v>
      </c>
      <c r="C348" s="22">
        <v>1020.57</v>
      </c>
      <c r="D348" s="23">
        <f t="shared" si="17"/>
        <v>37.79888888888889</v>
      </c>
      <c r="E348" s="4">
        <v>14.8906</v>
      </c>
      <c r="F348" s="4">
        <v>49.99362</v>
      </c>
      <c r="G348" s="28"/>
    </row>
    <row r="349" spans="1:7" ht="12.75" hidden="1">
      <c r="A349" s="26" t="s">
        <v>27</v>
      </c>
      <c r="B349" s="21">
        <v>69</v>
      </c>
      <c r="C349" s="22">
        <v>3012.186</v>
      </c>
      <c r="D349" s="23">
        <f t="shared" si="17"/>
        <v>43.654869565217396</v>
      </c>
      <c r="E349" s="4">
        <v>11.05974</v>
      </c>
      <c r="F349" s="4">
        <v>101.54135</v>
      </c>
      <c r="G349" s="28"/>
    </row>
    <row r="350" spans="1:7" ht="12.75" hidden="1">
      <c r="A350" s="26" t="s">
        <v>28</v>
      </c>
      <c r="B350" s="21">
        <v>56</v>
      </c>
      <c r="C350" s="22">
        <v>2837.997</v>
      </c>
      <c r="D350" s="23">
        <f t="shared" si="17"/>
        <v>50.67851785714286</v>
      </c>
      <c r="E350" s="4">
        <v>13.97743</v>
      </c>
      <c r="F350" s="4">
        <v>92.45884</v>
      </c>
      <c r="G350" s="28"/>
    </row>
    <row r="351" spans="1:7" ht="12.75" hidden="1">
      <c r="A351" s="26" t="s">
        <v>30</v>
      </c>
      <c r="B351" s="21">
        <v>78</v>
      </c>
      <c r="C351" s="22">
        <v>3260.656</v>
      </c>
      <c r="D351" s="23">
        <f t="shared" si="17"/>
        <v>41.80328205128205</v>
      </c>
      <c r="E351" s="4">
        <v>11.38208</v>
      </c>
      <c r="F351" s="4">
        <v>110.50082</v>
      </c>
      <c r="G351" s="28"/>
    </row>
    <row r="352" spans="1:7" ht="25.5" hidden="1">
      <c r="A352" s="3" t="s">
        <v>64</v>
      </c>
      <c r="B352" s="19">
        <f>B353+B354+B355+B356+B357+B358+B359+B360+B361+B362+B363+B364+B365+B366+B367+B369+B370+B401+B368</f>
        <v>1420</v>
      </c>
      <c r="C352" s="19">
        <f>C353+C354+C355+C356+C357+C358+C359+C360+C361+C362+C363+C364+C365+C366+C367+C369+C370+C401+C368</f>
        <v>76626</v>
      </c>
      <c r="D352" s="20">
        <f>C352/B352*1000</f>
        <v>53961.971830985916</v>
      </c>
      <c r="E352" s="2">
        <f>MIN(E353:E401)</f>
        <v>11.6</v>
      </c>
      <c r="F352" s="2">
        <f>MAX(F353:F371)</f>
        <v>127.792</v>
      </c>
      <c r="G352" s="32" t="s">
        <v>52</v>
      </c>
    </row>
    <row r="353" spans="1:7" ht="12.75" hidden="1">
      <c r="A353" s="26" t="s">
        <v>12</v>
      </c>
      <c r="B353" s="21">
        <v>92</v>
      </c>
      <c r="C353" s="22">
        <v>4780</v>
      </c>
      <c r="D353" s="23">
        <f aca="true" t="shared" si="18" ref="D353:D363">C353/B353</f>
        <v>51.95652173913044</v>
      </c>
      <c r="E353" s="4">
        <v>11.6</v>
      </c>
      <c r="F353" s="4">
        <v>110.24</v>
      </c>
      <c r="G353" s="28"/>
    </row>
    <row r="354" spans="1:7" ht="12.75" hidden="1">
      <c r="A354" s="26" t="s">
        <v>13</v>
      </c>
      <c r="B354" s="21">
        <v>100</v>
      </c>
      <c r="C354" s="22">
        <v>6077</v>
      </c>
      <c r="D354" s="23">
        <f t="shared" si="18"/>
        <v>60.77</v>
      </c>
      <c r="E354" s="4">
        <v>12.279</v>
      </c>
      <c r="F354" s="4">
        <v>125.324</v>
      </c>
      <c r="G354" s="28"/>
    </row>
    <row r="355" spans="1:7" ht="12.75" hidden="1">
      <c r="A355" s="26" t="s">
        <v>14</v>
      </c>
      <c r="B355" s="21">
        <v>90</v>
      </c>
      <c r="C355" s="22">
        <v>4729</v>
      </c>
      <c r="D355" s="23">
        <f t="shared" si="18"/>
        <v>52.544444444444444</v>
      </c>
      <c r="E355" s="4">
        <v>14.786</v>
      </c>
      <c r="F355" s="4">
        <v>103.717</v>
      </c>
      <c r="G355" s="28"/>
    </row>
    <row r="356" spans="1:7" ht="12.75" hidden="1">
      <c r="A356" s="26" t="s">
        <v>15</v>
      </c>
      <c r="B356" s="21">
        <v>67</v>
      </c>
      <c r="C356" s="22">
        <v>4482</v>
      </c>
      <c r="D356" s="23">
        <f t="shared" si="18"/>
        <v>66.8955223880597</v>
      </c>
      <c r="E356" s="4">
        <v>13.07</v>
      </c>
      <c r="F356" s="4">
        <v>127.792</v>
      </c>
      <c r="G356" s="28"/>
    </row>
    <row r="357" spans="1:7" ht="12.75" hidden="1">
      <c r="A357" s="26" t="s">
        <v>16</v>
      </c>
      <c r="B357" s="21">
        <v>102</v>
      </c>
      <c r="C357" s="22">
        <v>6164</v>
      </c>
      <c r="D357" s="23">
        <f t="shared" si="18"/>
        <v>60.431372549019606</v>
      </c>
      <c r="E357" s="4">
        <v>14.521</v>
      </c>
      <c r="F357" s="4">
        <v>95</v>
      </c>
      <c r="G357" s="28"/>
    </row>
    <row r="358" spans="1:7" ht="12.75" hidden="1">
      <c r="A358" s="29" t="s">
        <v>29</v>
      </c>
      <c r="B358" s="21"/>
      <c r="C358" s="22"/>
      <c r="D358" s="23" t="e">
        <f t="shared" si="18"/>
        <v>#DIV/0!</v>
      </c>
      <c r="E358" s="4"/>
      <c r="F358" s="4"/>
      <c r="G358" s="28"/>
    </row>
    <row r="359" spans="1:7" ht="12.75" hidden="1">
      <c r="A359" s="26" t="s">
        <v>17</v>
      </c>
      <c r="B359" s="21">
        <v>101</v>
      </c>
      <c r="C359" s="22">
        <v>5604</v>
      </c>
      <c r="D359" s="23">
        <f t="shared" si="18"/>
        <v>55.48514851485149</v>
      </c>
      <c r="E359" s="4">
        <v>18.695</v>
      </c>
      <c r="F359" s="4">
        <v>107.282</v>
      </c>
      <c r="G359" s="28"/>
    </row>
    <row r="360" spans="1:7" ht="12.75" hidden="1">
      <c r="A360" s="26" t="s">
        <v>18</v>
      </c>
      <c r="B360" s="21">
        <v>68</v>
      </c>
      <c r="C360" s="22">
        <v>3415</v>
      </c>
      <c r="D360" s="23">
        <f t="shared" si="18"/>
        <v>50.220588235294116</v>
      </c>
      <c r="E360" s="4">
        <v>15.136</v>
      </c>
      <c r="F360" s="4">
        <v>108.301</v>
      </c>
      <c r="G360" s="28"/>
    </row>
    <row r="361" spans="1:7" ht="12.75" hidden="1">
      <c r="A361" s="26" t="s">
        <v>19</v>
      </c>
      <c r="B361" s="21">
        <v>77</v>
      </c>
      <c r="C361" s="22">
        <v>3794</v>
      </c>
      <c r="D361" s="23">
        <f t="shared" si="18"/>
        <v>49.27272727272727</v>
      </c>
      <c r="E361" s="4">
        <v>14.1</v>
      </c>
      <c r="F361" s="4">
        <v>107.68</v>
      </c>
      <c r="G361" s="28"/>
    </row>
    <row r="362" spans="1:7" ht="12.75" hidden="1">
      <c r="A362" s="26" t="s">
        <v>20</v>
      </c>
      <c r="B362" s="21">
        <v>79</v>
      </c>
      <c r="C362" s="22">
        <v>4759</v>
      </c>
      <c r="D362" s="23">
        <f t="shared" si="18"/>
        <v>60.24050632911393</v>
      </c>
      <c r="E362" s="4">
        <v>12.128</v>
      </c>
      <c r="F362" s="4">
        <v>111.873</v>
      </c>
      <c r="G362" s="28"/>
    </row>
    <row r="363" spans="1:7" ht="12.75" hidden="1">
      <c r="A363" s="26" t="s">
        <v>21</v>
      </c>
      <c r="B363" s="21">
        <v>173</v>
      </c>
      <c r="C363" s="22">
        <v>9642</v>
      </c>
      <c r="D363" s="23">
        <f t="shared" si="18"/>
        <v>55.73410404624278</v>
      </c>
      <c r="E363" s="4">
        <v>11.6</v>
      </c>
      <c r="F363" s="4">
        <v>94.47</v>
      </c>
      <c r="G363" s="28"/>
    </row>
    <row r="364" spans="1:7" ht="12.75" hidden="1">
      <c r="A364" s="26" t="s">
        <v>24</v>
      </c>
      <c r="B364" s="21"/>
      <c r="C364" s="22"/>
      <c r="D364" s="23"/>
      <c r="E364" s="4"/>
      <c r="F364" s="5"/>
      <c r="G364" s="28"/>
    </row>
    <row r="365" spans="1:7" ht="12.75" hidden="1">
      <c r="A365" s="26" t="s">
        <v>22</v>
      </c>
      <c r="B365" s="21">
        <v>102</v>
      </c>
      <c r="C365" s="22">
        <v>6140</v>
      </c>
      <c r="D365" s="23">
        <f aca="true" t="shared" si="19" ref="D365:D372">C365/B365</f>
        <v>60.19607843137255</v>
      </c>
      <c r="E365" s="4">
        <v>15.185</v>
      </c>
      <c r="F365" s="4">
        <v>109.632</v>
      </c>
      <c r="G365" s="28"/>
    </row>
    <row r="366" spans="1:7" ht="12.75" hidden="1">
      <c r="A366" s="26" t="s">
        <v>23</v>
      </c>
      <c r="B366" s="21">
        <v>68</v>
      </c>
      <c r="C366" s="22">
        <v>3088</v>
      </c>
      <c r="D366" s="23">
        <f t="shared" si="19"/>
        <v>45.411764705882355</v>
      </c>
      <c r="E366" s="4">
        <v>15.472</v>
      </c>
      <c r="F366" s="4">
        <v>80.426</v>
      </c>
      <c r="G366" s="28"/>
    </row>
    <row r="367" spans="1:7" ht="12.75" hidden="1">
      <c r="A367" s="26" t="s">
        <v>25</v>
      </c>
      <c r="B367" s="21">
        <v>69</v>
      </c>
      <c r="C367" s="22">
        <v>3521</v>
      </c>
      <c r="D367" s="23">
        <f t="shared" si="19"/>
        <v>51.028985507246375</v>
      </c>
      <c r="E367" s="4">
        <v>12.706</v>
      </c>
      <c r="F367" s="4">
        <v>106.518</v>
      </c>
      <c r="G367" s="28"/>
    </row>
    <row r="368" spans="1:7" ht="12.75" hidden="1">
      <c r="A368" s="1" t="s">
        <v>65</v>
      </c>
      <c r="B368" s="21">
        <v>78</v>
      </c>
      <c r="C368" s="22">
        <v>3360</v>
      </c>
      <c r="D368" s="23">
        <f t="shared" si="19"/>
        <v>43.07692307692308</v>
      </c>
      <c r="E368" s="4">
        <v>11.6</v>
      </c>
      <c r="F368" s="4">
        <v>74.457</v>
      </c>
      <c r="G368" s="28"/>
    </row>
    <row r="369" spans="1:7" ht="12.75" hidden="1">
      <c r="A369" s="26" t="s">
        <v>26</v>
      </c>
      <c r="B369" s="21">
        <v>30</v>
      </c>
      <c r="C369" s="22">
        <v>1201</v>
      </c>
      <c r="D369" s="23">
        <f t="shared" si="19"/>
        <v>40.03333333333333</v>
      </c>
      <c r="E369" s="4">
        <v>11.836</v>
      </c>
      <c r="F369" s="4">
        <v>66.342</v>
      </c>
      <c r="G369" s="28"/>
    </row>
    <row r="370" spans="1:7" ht="24" customHeight="1" hidden="1">
      <c r="A370" s="26" t="s">
        <v>27</v>
      </c>
      <c r="B370" s="21">
        <v>68</v>
      </c>
      <c r="C370" s="22">
        <v>2983</v>
      </c>
      <c r="D370" s="23">
        <f t="shared" si="19"/>
        <v>43.86764705882353</v>
      </c>
      <c r="E370" s="4">
        <v>11.6</v>
      </c>
      <c r="F370" s="4">
        <v>66.953</v>
      </c>
      <c r="G370" s="28"/>
    </row>
    <row r="371" spans="1:7" ht="25.5" customHeight="1" hidden="1">
      <c r="A371" s="26" t="s">
        <v>28</v>
      </c>
      <c r="B371" s="21">
        <v>56</v>
      </c>
      <c r="C371" s="22">
        <v>2837.997</v>
      </c>
      <c r="D371" s="23">
        <f t="shared" si="19"/>
        <v>50.67851785714286</v>
      </c>
      <c r="E371" s="4"/>
      <c r="F371" s="4"/>
      <c r="G371" s="28"/>
    </row>
    <row r="372" spans="1:7" ht="12.75" customHeight="1" hidden="1">
      <c r="A372" s="26" t="s">
        <v>30</v>
      </c>
      <c r="B372" s="21">
        <v>78</v>
      </c>
      <c r="C372" s="22">
        <v>3260.656</v>
      </c>
      <c r="D372" s="23">
        <f t="shared" si="19"/>
        <v>41.80328205128205</v>
      </c>
      <c r="E372" s="4"/>
      <c r="F372" s="4"/>
      <c r="G372" s="28"/>
    </row>
    <row r="373" spans="1:7" ht="12.75" hidden="1">
      <c r="A373" s="34" t="s">
        <v>50</v>
      </c>
      <c r="B373" s="35">
        <v>43</v>
      </c>
      <c r="C373" s="35">
        <v>1880.25733</v>
      </c>
      <c r="D373" s="36">
        <f>C373/B373</f>
        <v>43.72691465116279</v>
      </c>
      <c r="E373" s="4"/>
      <c r="F373" s="4"/>
      <c r="G373" s="37"/>
    </row>
    <row r="374" spans="1:7" ht="12.75" hidden="1">
      <c r="A374" s="34" t="s">
        <v>49</v>
      </c>
      <c r="B374" s="35">
        <v>55</v>
      </c>
      <c r="C374" s="35">
        <v>2067.445</v>
      </c>
      <c r="D374" s="36">
        <f>C374/B374</f>
        <v>37.589909090909096</v>
      </c>
      <c r="E374" s="4"/>
      <c r="F374" s="4"/>
      <c r="G374" s="37"/>
    </row>
    <row r="375" spans="1:7" ht="12.75" hidden="1">
      <c r="A375" s="51" t="s">
        <v>48</v>
      </c>
      <c r="B375" s="52">
        <v>26</v>
      </c>
      <c r="C375" s="52">
        <v>1271.938</v>
      </c>
      <c r="D375" s="53">
        <f>C375/B375</f>
        <v>48.92069230769231</v>
      </c>
      <c r="E375" s="4"/>
      <c r="F375" s="4"/>
      <c r="G375" s="38"/>
    </row>
    <row r="376" spans="1:7" ht="25.5" hidden="1">
      <c r="A376" s="3" t="s">
        <v>55</v>
      </c>
      <c r="B376" s="39">
        <f>SUM(B377:B380)</f>
        <v>153</v>
      </c>
      <c r="C376" s="39">
        <f>SUM(C377:C380)</f>
        <v>6835.9016599999995</v>
      </c>
      <c r="D376" s="16">
        <f>C376/B376*1000</f>
        <v>44679.09581699346</v>
      </c>
      <c r="E376" s="4"/>
      <c r="F376" s="4"/>
      <c r="G376" s="6" t="s">
        <v>52</v>
      </c>
    </row>
    <row r="377" spans="1:7" ht="12.75" hidden="1">
      <c r="A377" s="34" t="s">
        <v>47</v>
      </c>
      <c r="B377" s="37">
        <v>29</v>
      </c>
      <c r="C377" s="35">
        <v>1616.05133</v>
      </c>
      <c r="D377" s="36">
        <f>C377/B377</f>
        <v>55.725907931034484</v>
      </c>
      <c r="E377" s="4"/>
      <c r="F377" s="4"/>
      <c r="G377" s="37"/>
    </row>
    <row r="378" spans="1:7" ht="12.75" hidden="1">
      <c r="A378" s="34" t="s">
        <v>50</v>
      </c>
      <c r="B378" s="37">
        <v>43</v>
      </c>
      <c r="C378" s="35">
        <v>1880.32733</v>
      </c>
      <c r="D378" s="36">
        <f>C378/B378</f>
        <v>43.72854255813954</v>
      </c>
      <c r="E378" s="4"/>
      <c r="F378" s="4"/>
      <c r="G378" s="37"/>
    </row>
    <row r="379" spans="1:7" ht="6.75" customHeight="1" hidden="1">
      <c r="A379" s="34" t="s">
        <v>49</v>
      </c>
      <c r="B379" s="37">
        <v>55</v>
      </c>
      <c r="C379" s="35">
        <v>2067.515</v>
      </c>
      <c r="D379" s="36">
        <f>C379/B379</f>
        <v>37.591181818181816</v>
      </c>
      <c r="E379" s="4"/>
      <c r="F379" s="4"/>
      <c r="G379" s="37"/>
    </row>
    <row r="380" spans="1:7" ht="12.75" hidden="1">
      <c r="A380" s="51" t="s">
        <v>48</v>
      </c>
      <c r="B380" s="38">
        <v>26</v>
      </c>
      <c r="C380" s="52">
        <v>1272.008</v>
      </c>
      <c r="D380" s="53">
        <f>C380/B380</f>
        <v>48.92338461538462</v>
      </c>
      <c r="E380" s="4"/>
      <c r="F380" s="4"/>
      <c r="G380" s="38"/>
    </row>
    <row r="381" spans="1:7" ht="25.5" hidden="1">
      <c r="A381" s="3" t="s">
        <v>57</v>
      </c>
      <c r="B381" s="39">
        <f>SUM(B382:B385)</f>
        <v>153</v>
      </c>
      <c r="C381" s="39">
        <f>SUM(C382:C385)</f>
        <v>6850.841</v>
      </c>
      <c r="D381" s="16">
        <f>C381/B381*1000</f>
        <v>44776.7385620915</v>
      </c>
      <c r="E381" s="4"/>
      <c r="F381" s="4"/>
      <c r="G381" s="6" t="s">
        <v>52</v>
      </c>
    </row>
    <row r="382" spans="1:7" ht="12.75" hidden="1">
      <c r="A382" s="34" t="s">
        <v>47</v>
      </c>
      <c r="B382" s="37">
        <v>29</v>
      </c>
      <c r="C382" s="35">
        <v>1617.163</v>
      </c>
      <c r="D382" s="36">
        <f>C382/B382</f>
        <v>55.76424137931035</v>
      </c>
      <c r="E382" s="4"/>
      <c r="F382" s="5"/>
      <c r="G382" s="37"/>
    </row>
    <row r="383" spans="1:7" ht="12.75" hidden="1">
      <c r="A383" s="34" t="s">
        <v>50</v>
      </c>
      <c r="B383" s="37">
        <v>43</v>
      </c>
      <c r="C383" s="35">
        <v>1885.776</v>
      </c>
      <c r="D383" s="36">
        <f>C383/B383</f>
        <v>43.85525581395349</v>
      </c>
      <c r="E383" s="4"/>
      <c r="F383" s="4"/>
      <c r="G383" s="37"/>
    </row>
    <row r="384" spans="1:7" ht="12.75" hidden="1">
      <c r="A384" s="34" t="s">
        <v>49</v>
      </c>
      <c r="B384" s="37">
        <v>55</v>
      </c>
      <c r="C384" s="35">
        <v>2068.189</v>
      </c>
      <c r="D384" s="36">
        <f>C384/B384</f>
        <v>37.60343636363636</v>
      </c>
      <c r="E384" s="4"/>
      <c r="F384" s="4"/>
      <c r="G384" s="37"/>
    </row>
    <row r="385" spans="1:7" ht="12.75" hidden="1">
      <c r="A385" s="51" t="s">
        <v>48</v>
      </c>
      <c r="B385" s="38">
        <v>26</v>
      </c>
      <c r="C385" s="52">
        <v>1279.713</v>
      </c>
      <c r="D385" s="53">
        <f>C385/B385</f>
        <v>49.219730769230765</v>
      </c>
      <c r="E385" s="4"/>
      <c r="F385" s="4"/>
      <c r="G385" s="38"/>
    </row>
    <row r="386" spans="1:7" ht="25.5" hidden="1">
      <c r="A386" s="3" t="s">
        <v>58</v>
      </c>
      <c r="B386" s="39">
        <f>SUM(B387:B390)</f>
        <v>153</v>
      </c>
      <c r="C386" s="39">
        <f>SUM(C387:C390)</f>
        <v>6851.125</v>
      </c>
      <c r="D386" s="16">
        <f>C386/B386*1000</f>
        <v>44778.59477124183</v>
      </c>
      <c r="E386" s="4"/>
      <c r="F386" s="4"/>
      <c r="G386" s="6" t="s">
        <v>52</v>
      </c>
    </row>
    <row r="387" spans="1:7" ht="12.75" hidden="1">
      <c r="A387" s="34" t="s">
        <v>47</v>
      </c>
      <c r="B387" s="37">
        <v>29</v>
      </c>
      <c r="C387" s="35">
        <v>1617.234</v>
      </c>
      <c r="D387" s="36">
        <f>C387/B387</f>
        <v>55.766689655172414</v>
      </c>
      <c r="E387" s="4"/>
      <c r="F387" s="4"/>
      <c r="G387" s="37"/>
    </row>
    <row r="388" spans="1:7" ht="12.75" hidden="1">
      <c r="A388" s="34" t="s">
        <v>50</v>
      </c>
      <c r="B388" s="37">
        <v>43</v>
      </c>
      <c r="C388" s="35">
        <v>1885.847</v>
      </c>
      <c r="D388" s="36">
        <f>C388/B388</f>
        <v>43.856906976744185</v>
      </c>
      <c r="E388" s="4"/>
      <c r="F388" s="4"/>
      <c r="G388" s="37"/>
    </row>
    <row r="389" spans="1:7" ht="12.75" hidden="1">
      <c r="A389" s="34" t="s">
        <v>49</v>
      </c>
      <c r="B389" s="37">
        <v>55</v>
      </c>
      <c r="C389" s="35">
        <v>2068.26</v>
      </c>
      <c r="D389" s="36">
        <f>C389/B389</f>
        <v>37.604727272727274</v>
      </c>
      <c r="E389" s="4"/>
      <c r="F389" s="4"/>
      <c r="G389" s="37"/>
    </row>
    <row r="390" spans="1:7" ht="12.75" hidden="1">
      <c r="A390" s="34" t="s">
        <v>48</v>
      </c>
      <c r="B390" s="37">
        <v>26</v>
      </c>
      <c r="C390" s="35">
        <v>1279.784</v>
      </c>
      <c r="D390" s="36">
        <f>C390/B390</f>
        <v>49.222461538461545</v>
      </c>
      <c r="E390" s="4"/>
      <c r="F390" s="4"/>
      <c r="G390" s="37"/>
    </row>
    <row r="391" spans="1:7" ht="24" customHeight="1" hidden="1">
      <c r="A391" s="3" t="s">
        <v>59</v>
      </c>
      <c r="B391" s="39">
        <f>SUM(B392:B395)</f>
        <v>153</v>
      </c>
      <c r="C391" s="39">
        <f>SUM(C392:C395)</f>
        <v>6852</v>
      </c>
      <c r="D391" s="16">
        <f>C391/B391*1000</f>
        <v>44784.313725490196</v>
      </c>
      <c r="E391" s="4"/>
      <c r="F391" s="4"/>
      <c r="G391" s="6" t="s">
        <v>52</v>
      </c>
    </row>
    <row r="392" spans="1:7" ht="12.75" hidden="1">
      <c r="A392" s="34" t="s">
        <v>47</v>
      </c>
      <c r="B392" s="37">
        <v>29</v>
      </c>
      <c r="C392" s="35">
        <v>1617</v>
      </c>
      <c r="D392" s="36">
        <f>C392/B392</f>
        <v>55.758620689655174</v>
      </c>
      <c r="E392" s="4"/>
      <c r="F392" s="4"/>
      <c r="G392" s="37"/>
    </row>
    <row r="393" spans="1:7" ht="12.75" hidden="1">
      <c r="A393" s="34" t="s">
        <v>50</v>
      </c>
      <c r="B393" s="37">
        <v>43</v>
      </c>
      <c r="C393" s="35">
        <v>1886</v>
      </c>
      <c r="D393" s="36">
        <f>C393/B393</f>
        <v>43.86046511627907</v>
      </c>
      <c r="E393" s="4"/>
      <c r="F393" s="4"/>
      <c r="G393" s="37"/>
    </row>
    <row r="394" spans="1:7" ht="12.75" hidden="1">
      <c r="A394" s="34" t="s">
        <v>49</v>
      </c>
      <c r="B394" s="37">
        <v>55</v>
      </c>
      <c r="C394" s="35">
        <v>2069</v>
      </c>
      <c r="D394" s="36">
        <f>C394/B394</f>
        <v>37.61818181818182</v>
      </c>
      <c r="E394" s="4"/>
      <c r="F394" s="4"/>
      <c r="G394" s="37"/>
    </row>
    <row r="395" spans="1:7" ht="12.75" hidden="1">
      <c r="A395" s="34" t="s">
        <v>48</v>
      </c>
      <c r="B395" s="37">
        <v>26</v>
      </c>
      <c r="C395" s="35">
        <v>1280</v>
      </c>
      <c r="D395" s="36">
        <f>C395/B395</f>
        <v>49.23076923076923</v>
      </c>
      <c r="E395" s="4"/>
      <c r="F395" s="4"/>
      <c r="G395" s="37"/>
    </row>
    <row r="396" spans="1:7" ht="25.5" hidden="1">
      <c r="A396" s="3" t="s">
        <v>61</v>
      </c>
      <c r="B396" s="39">
        <f>SUM(B397:B400)</f>
        <v>153</v>
      </c>
      <c r="C396" s="39">
        <f>SUM(C397:C400)</f>
        <v>6852</v>
      </c>
      <c r="D396" s="16">
        <f>C396/B396*1000</f>
        <v>44784.313725490196</v>
      </c>
      <c r="E396" s="4"/>
      <c r="F396" s="4"/>
      <c r="G396" s="6" t="s">
        <v>52</v>
      </c>
    </row>
    <row r="397" spans="1:7" ht="12.75" hidden="1">
      <c r="A397" s="34" t="s">
        <v>47</v>
      </c>
      <c r="B397" s="37">
        <v>29</v>
      </c>
      <c r="C397" s="35">
        <v>1617</v>
      </c>
      <c r="D397" s="36">
        <f>C397/B397</f>
        <v>55.758620689655174</v>
      </c>
      <c r="E397" s="4"/>
      <c r="F397" s="4"/>
      <c r="G397" s="37"/>
    </row>
    <row r="398" spans="1:7" ht="12.75" hidden="1">
      <c r="A398" s="34" t="s">
        <v>50</v>
      </c>
      <c r="B398" s="37">
        <v>43</v>
      </c>
      <c r="C398" s="35">
        <v>1886</v>
      </c>
      <c r="D398" s="36">
        <f>C398/B398</f>
        <v>43.86046511627907</v>
      </c>
      <c r="E398" s="4"/>
      <c r="F398" s="4"/>
      <c r="G398" s="37"/>
    </row>
    <row r="399" spans="1:7" ht="12.75" hidden="1">
      <c r="A399" s="34" t="s">
        <v>49</v>
      </c>
      <c r="B399" s="37">
        <v>55</v>
      </c>
      <c r="C399" s="35">
        <v>2069</v>
      </c>
      <c r="D399" s="36">
        <f>C399/B399</f>
        <v>37.61818181818182</v>
      </c>
      <c r="E399" s="4"/>
      <c r="F399" s="4"/>
      <c r="G399" s="37"/>
    </row>
    <row r="400" spans="1:7" ht="12.75" hidden="1">
      <c r="A400" s="34" t="s">
        <v>48</v>
      </c>
      <c r="B400" s="37">
        <v>26</v>
      </c>
      <c r="C400" s="35">
        <v>1280</v>
      </c>
      <c r="D400" s="36">
        <f>C400/B400</f>
        <v>49.23076923076923</v>
      </c>
      <c r="E400" s="4"/>
      <c r="F400" s="5"/>
      <c r="G400" s="37"/>
    </row>
    <row r="401" spans="1:7" ht="12.75" hidden="1">
      <c r="A401" s="1" t="s">
        <v>28</v>
      </c>
      <c r="B401" s="37">
        <v>56</v>
      </c>
      <c r="C401" s="35">
        <v>2887</v>
      </c>
      <c r="D401" s="36">
        <f>C401/B401</f>
        <v>51.55357142857143</v>
      </c>
      <c r="E401" s="4">
        <v>11.906</v>
      </c>
      <c r="F401" s="4">
        <v>78.238</v>
      </c>
      <c r="G401" s="40"/>
    </row>
    <row r="402" spans="1:7" ht="25.5" hidden="1">
      <c r="A402" s="3" t="s">
        <v>67</v>
      </c>
      <c r="B402" s="20">
        <f>B403+B404+B405+B406+B407+B408+B409+B410+B411+B412+B413+B414+B415+B416+B417+B418+B419</f>
        <v>1417</v>
      </c>
      <c r="C402" s="20">
        <f>C403+C404+C405+C406+C407+C408+C409+C410+C411+C412+C413+C414+C415+C416+C417+C418+C419</f>
        <v>76955.815</v>
      </c>
      <c r="D402" s="20">
        <f>C402/B402*1000</f>
        <v>54308.97318278053</v>
      </c>
      <c r="E402" s="2">
        <f>MIN(E403:E419)</f>
        <v>12.029</v>
      </c>
      <c r="F402" s="2">
        <f>MAX(F403:F419)</f>
        <v>111.322</v>
      </c>
      <c r="G402" s="32" t="s">
        <v>52</v>
      </c>
    </row>
    <row r="403" spans="1:7" ht="12.75" hidden="1">
      <c r="A403" s="26" t="s">
        <v>12</v>
      </c>
      <c r="B403" s="21">
        <v>91</v>
      </c>
      <c r="C403" s="22">
        <v>4671.898</v>
      </c>
      <c r="D403" s="23">
        <f aca="true" t="shared" si="20" ref="D403:D412">C403/B403</f>
        <v>51.33953846153846</v>
      </c>
      <c r="E403" s="4">
        <v>14.824</v>
      </c>
      <c r="F403" s="4">
        <v>111.322</v>
      </c>
      <c r="G403" s="28"/>
    </row>
    <row r="404" spans="1:7" ht="12.75" hidden="1">
      <c r="A404" s="26" t="s">
        <v>13</v>
      </c>
      <c r="B404" s="21">
        <v>99</v>
      </c>
      <c r="C404" s="22">
        <v>6259.51</v>
      </c>
      <c r="D404" s="23">
        <f t="shared" si="20"/>
        <v>63.22737373737374</v>
      </c>
      <c r="E404" s="4">
        <v>12.029</v>
      </c>
      <c r="F404" s="4">
        <v>107.712</v>
      </c>
      <c r="G404" s="28"/>
    </row>
    <row r="405" spans="1:7" ht="12.75" hidden="1">
      <c r="A405" s="26" t="s">
        <v>14</v>
      </c>
      <c r="B405" s="21">
        <v>89</v>
      </c>
      <c r="C405" s="22">
        <v>4707.488</v>
      </c>
      <c r="D405" s="23">
        <f t="shared" si="20"/>
        <v>52.89312359550562</v>
      </c>
      <c r="E405" s="4">
        <v>16.804</v>
      </c>
      <c r="F405" s="4">
        <v>107.315</v>
      </c>
      <c r="G405" s="28"/>
    </row>
    <row r="406" spans="1:7" ht="12.75" hidden="1">
      <c r="A406" s="26" t="s">
        <v>15</v>
      </c>
      <c r="B406" s="21">
        <v>64</v>
      </c>
      <c r="C406" s="22">
        <v>4392.765</v>
      </c>
      <c r="D406" s="23">
        <f t="shared" si="20"/>
        <v>68.636953125</v>
      </c>
      <c r="E406" s="4">
        <v>13.216</v>
      </c>
      <c r="F406" s="4">
        <v>95.11</v>
      </c>
      <c r="G406" s="28"/>
    </row>
    <row r="407" spans="1:7" ht="12.75" hidden="1">
      <c r="A407" s="26" t="s">
        <v>16</v>
      </c>
      <c r="B407" s="21">
        <v>100</v>
      </c>
      <c r="C407" s="22">
        <v>6143.54</v>
      </c>
      <c r="D407" s="23">
        <f t="shared" si="20"/>
        <v>61.4354</v>
      </c>
      <c r="E407" s="4">
        <v>12.971</v>
      </c>
      <c r="F407" s="4">
        <v>100.383</v>
      </c>
      <c r="G407" s="28"/>
    </row>
    <row r="408" spans="1:7" ht="15" customHeight="1" hidden="1">
      <c r="A408" s="26" t="s">
        <v>17</v>
      </c>
      <c r="B408" s="21">
        <v>100</v>
      </c>
      <c r="C408" s="22">
        <v>5548.797</v>
      </c>
      <c r="D408" s="23">
        <f t="shared" si="20"/>
        <v>55.48797</v>
      </c>
      <c r="E408" s="4">
        <v>24.987</v>
      </c>
      <c r="F408" s="4">
        <v>102.057</v>
      </c>
      <c r="G408" s="28"/>
    </row>
    <row r="409" spans="1:7" ht="12.75" hidden="1">
      <c r="A409" s="26" t="s">
        <v>18</v>
      </c>
      <c r="B409" s="21">
        <v>70</v>
      </c>
      <c r="C409" s="22">
        <v>3606.864</v>
      </c>
      <c r="D409" s="23">
        <f t="shared" si="20"/>
        <v>51.526628571428574</v>
      </c>
      <c r="E409" s="4">
        <v>15.724</v>
      </c>
      <c r="F409" s="4">
        <v>108.562</v>
      </c>
      <c r="G409" s="28"/>
    </row>
    <row r="410" spans="1:7" ht="12.75" hidden="1">
      <c r="A410" s="26" t="s">
        <v>19</v>
      </c>
      <c r="B410" s="21">
        <v>77</v>
      </c>
      <c r="C410" s="22">
        <v>3832.435</v>
      </c>
      <c r="D410" s="23">
        <f t="shared" si="20"/>
        <v>49.77188311688312</v>
      </c>
      <c r="E410" s="4">
        <v>12.833</v>
      </c>
      <c r="F410" s="4">
        <v>93.493</v>
      </c>
      <c r="G410" s="28"/>
    </row>
    <row r="411" spans="1:7" ht="12.75" hidden="1">
      <c r="A411" s="26" t="s">
        <v>20</v>
      </c>
      <c r="B411" s="21">
        <v>81</v>
      </c>
      <c r="C411" s="22">
        <v>4879.755</v>
      </c>
      <c r="D411" s="23">
        <f t="shared" si="20"/>
        <v>60.24388888888889</v>
      </c>
      <c r="E411" s="4">
        <v>12.522</v>
      </c>
      <c r="F411" s="4">
        <v>108.801</v>
      </c>
      <c r="G411" s="28"/>
    </row>
    <row r="412" spans="1:7" ht="12.75" hidden="1">
      <c r="A412" s="26" t="s">
        <v>21</v>
      </c>
      <c r="B412" s="21">
        <v>171</v>
      </c>
      <c r="C412" s="22">
        <v>9586.46</v>
      </c>
      <c r="D412" s="23">
        <f t="shared" si="20"/>
        <v>56.06116959064327</v>
      </c>
      <c r="E412" s="4">
        <v>12.304</v>
      </c>
      <c r="F412" s="59">
        <v>95.041</v>
      </c>
      <c r="G412" s="28"/>
    </row>
    <row r="413" spans="1:7" ht="12.75" hidden="1">
      <c r="A413" s="26" t="s">
        <v>22</v>
      </c>
      <c r="B413" s="21">
        <v>103</v>
      </c>
      <c r="C413" s="22">
        <v>6229.916</v>
      </c>
      <c r="D413" s="23">
        <f aca="true" t="shared" si="21" ref="D413:D418">C413/B413</f>
        <v>60.484621359223304</v>
      </c>
      <c r="E413" s="4">
        <v>17.65</v>
      </c>
      <c r="F413" s="4">
        <v>95.019</v>
      </c>
      <c r="G413" s="28"/>
    </row>
    <row r="414" spans="1:7" ht="12.75" hidden="1">
      <c r="A414" s="26" t="s">
        <v>23</v>
      </c>
      <c r="B414" s="21">
        <v>69</v>
      </c>
      <c r="C414" s="22">
        <v>3134.049</v>
      </c>
      <c r="D414" s="23">
        <f t="shared" si="21"/>
        <v>45.421</v>
      </c>
      <c r="E414" s="4">
        <v>12.714</v>
      </c>
      <c r="F414" s="4">
        <v>62.01</v>
      </c>
      <c r="G414" s="28"/>
    </row>
    <row r="415" spans="1:7" ht="12.75" hidden="1">
      <c r="A415" s="26" t="s">
        <v>25</v>
      </c>
      <c r="B415" s="21">
        <v>69</v>
      </c>
      <c r="C415" s="22">
        <v>3470.179</v>
      </c>
      <c r="D415" s="23">
        <f t="shared" si="21"/>
        <v>50.29244927536232</v>
      </c>
      <c r="E415" s="4">
        <v>13.311</v>
      </c>
      <c r="F415" s="4">
        <v>102.483</v>
      </c>
      <c r="G415" s="28"/>
    </row>
    <row r="416" spans="1:7" ht="12.75" hidden="1">
      <c r="A416" s="1" t="s">
        <v>65</v>
      </c>
      <c r="B416" s="21">
        <v>79</v>
      </c>
      <c r="C416" s="22">
        <v>3331.656</v>
      </c>
      <c r="D416" s="23">
        <f t="shared" si="21"/>
        <v>42.17286075949367</v>
      </c>
      <c r="E416" s="4">
        <v>12.282</v>
      </c>
      <c r="F416" s="4">
        <v>74.739</v>
      </c>
      <c r="G416" s="28"/>
    </row>
    <row r="417" spans="1:7" ht="12.75" hidden="1">
      <c r="A417" s="26" t="s">
        <v>26</v>
      </c>
      <c r="B417" s="21">
        <v>30</v>
      </c>
      <c r="C417" s="22">
        <v>1187.97</v>
      </c>
      <c r="D417" s="23">
        <f t="shared" si="21"/>
        <v>39.599000000000004</v>
      </c>
      <c r="E417" s="4">
        <v>12.069</v>
      </c>
      <c r="F417" s="4">
        <v>63.292</v>
      </c>
      <c r="G417" s="28"/>
    </row>
    <row r="418" spans="1:7" ht="12.75" hidden="1">
      <c r="A418" s="26" t="s">
        <v>27</v>
      </c>
      <c r="B418" s="21">
        <v>68</v>
      </c>
      <c r="C418" s="22">
        <v>3012.497</v>
      </c>
      <c r="D418" s="23">
        <f t="shared" si="21"/>
        <v>44.30142647058823</v>
      </c>
      <c r="E418" s="4">
        <v>12.542</v>
      </c>
      <c r="F418" s="4">
        <v>86.624</v>
      </c>
      <c r="G418" s="28"/>
    </row>
    <row r="419" spans="1:7" ht="12.75" hidden="1">
      <c r="A419" s="1" t="s">
        <v>28</v>
      </c>
      <c r="B419" s="37">
        <v>57</v>
      </c>
      <c r="C419" s="35">
        <v>2960.036</v>
      </c>
      <c r="D419" s="36">
        <f>C419/B419</f>
        <v>51.93045614035088</v>
      </c>
      <c r="E419" s="4">
        <v>14.08</v>
      </c>
      <c r="F419" s="4">
        <v>74.286</v>
      </c>
      <c r="G419" s="40"/>
    </row>
    <row r="420" spans="1:7" ht="25.5" hidden="1">
      <c r="A420" s="3" t="s">
        <v>62</v>
      </c>
      <c r="B420" s="39">
        <f>SUM(B421:B424)</f>
        <v>153</v>
      </c>
      <c r="C420" s="39">
        <f>SUM(C421:C424)</f>
        <v>6852.0509999999995</v>
      </c>
      <c r="D420" s="16">
        <f>C420/B420*1000</f>
        <v>44784.647058823524</v>
      </c>
      <c r="E420" s="17">
        <f>MIN(E421:E424)</f>
        <v>11.99107</v>
      </c>
      <c r="F420" s="17">
        <f>MAX(F421:F424)</f>
        <v>157.52779</v>
      </c>
      <c r="G420" s="6" t="s">
        <v>52</v>
      </c>
    </row>
    <row r="421" spans="1:7" ht="12.75" hidden="1">
      <c r="A421" s="34" t="s">
        <v>47</v>
      </c>
      <c r="B421" s="37">
        <v>29</v>
      </c>
      <c r="C421" s="35">
        <v>1617.5</v>
      </c>
      <c r="D421" s="36">
        <f>C421/B421</f>
        <v>55.775862068965516</v>
      </c>
      <c r="E421" s="36">
        <v>13.57328</v>
      </c>
      <c r="F421" s="36">
        <v>93.01357</v>
      </c>
      <c r="G421" s="37"/>
    </row>
    <row r="422" spans="1:7" ht="12.75" hidden="1">
      <c r="A422" s="34" t="s">
        <v>50</v>
      </c>
      <c r="B422" s="37">
        <v>43</v>
      </c>
      <c r="C422" s="35">
        <v>1886.057</v>
      </c>
      <c r="D422" s="36">
        <f>C422/B422</f>
        <v>43.86179069767442</v>
      </c>
      <c r="E422" s="8">
        <v>14.85186</v>
      </c>
      <c r="F422" s="8">
        <v>95.57487</v>
      </c>
      <c r="G422" s="37"/>
    </row>
    <row r="423" spans="1:7" ht="12.75" hidden="1">
      <c r="A423" s="34" t="s">
        <v>49</v>
      </c>
      <c r="B423" s="37">
        <v>55</v>
      </c>
      <c r="C423" s="35">
        <v>2068.5</v>
      </c>
      <c r="D423" s="36">
        <f>C423/B423</f>
        <v>37.60909090909091</v>
      </c>
      <c r="E423" s="36">
        <v>14.7906</v>
      </c>
      <c r="F423" s="36">
        <v>157.52779</v>
      </c>
      <c r="G423" s="37"/>
    </row>
    <row r="424" spans="1:7" ht="12.75" hidden="1">
      <c r="A424" s="34" t="s">
        <v>48</v>
      </c>
      <c r="B424" s="37">
        <v>26</v>
      </c>
      <c r="C424" s="35">
        <v>1279.994</v>
      </c>
      <c r="D424" s="36">
        <f>C424/B424</f>
        <v>49.23053846153846</v>
      </c>
      <c r="E424" s="36">
        <v>11.99107</v>
      </c>
      <c r="F424" s="36">
        <v>29.35255</v>
      </c>
      <c r="G424" s="37"/>
    </row>
    <row r="425" spans="1:7" ht="33" customHeight="1" hidden="1">
      <c r="A425" s="3" t="s">
        <v>63</v>
      </c>
      <c r="B425" s="39">
        <f>SUM(B426:B429)</f>
        <v>153</v>
      </c>
      <c r="C425" s="39">
        <f>SUM(C426:C429)</f>
        <v>6852.245</v>
      </c>
      <c r="D425" s="16">
        <f>C425/B425*1000</f>
        <v>44785.91503267974</v>
      </c>
      <c r="E425" s="17">
        <f>MIN(E426:E429)</f>
        <v>11.99107</v>
      </c>
      <c r="F425" s="17">
        <f>MAX(F426:F429)</f>
        <v>157.52779</v>
      </c>
      <c r="G425" s="6" t="s">
        <v>52</v>
      </c>
    </row>
    <row r="426" spans="1:7" ht="12.75" hidden="1">
      <c r="A426" s="34" t="s">
        <v>47</v>
      </c>
      <c r="B426" s="37">
        <v>29</v>
      </c>
      <c r="C426" s="35">
        <v>1617.514</v>
      </c>
      <c r="D426" s="36">
        <f>C426/B426</f>
        <v>55.7763448275862</v>
      </c>
      <c r="E426" s="36">
        <v>13.57328</v>
      </c>
      <c r="F426" s="36">
        <v>93.01357</v>
      </c>
      <c r="G426" s="17"/>
    </row>
    <row r="427" spans="1:7" ht="12.75" hidden="1">
      <c r="A427" s="34" t="s">
        <v>50</v>
      </c>
      <c r="B427" s="37">
        <v>43</v>
      </c>
      <c r="C427" s="35">
        <v>1886.127</v>
      </c>
      <c r="D427" s="36">
        <f>C427/B427</f>
        <v>43.86341860465116</v>
      </c>
      <c r="E427" s="8">
        <v>14.85186</v>
      </c>
      <c r="F427" s="8">
        <v>95.57487</v>
      </c>
      <c r="G427" s="36"/>
    </row>
    <row r="428" spans="1:7" ht="12.75" hidden="1">
      <c r="A428" s="34" t="s">
        <v>49</v>
      </c>
      <c r="B428" s="37">
        <v>55</v>
      </c>
      <c r="C428" s="35">
        <v>2068.54</v>
      </c>
      <c r="D428" s="36">
        <f>C428/B428</f>
        <v>37.609818181818184</v>
      </c>
      <c r="E428" s="36">
        <v>14.7906</v>
      </c>
      <c r="F428" s="36">
        <v>157.52779</v>
      </c>
      <c r="G428" s="36"/>
    </row>
    <row r="429" spans="1:7" ht="12.75" hidden="1">
      <c r="A429" s="34" t="s">
        <v>48</v>
      </c>
      <c r="B429" s="37">
        <v>26</v>
      </c>
      <c r="C429" s="35">
        <v>1280.064</v>
      </c>
      <c r="D429" s="36">
        <f>C429/B429</f>
        <v>49.23323076923077</v>
      </c>
      <c r="E429" s="36">
        <v>11.99107</v>
      </c>
      <c r="F429" s="36">
        <v>29.35255</v>
      </c>
      <c r="G429" s="36"/>
    </row>
    <row r="430" spans="1:7" ht="25.5" hidden="1">
      <c r="A430" s="3" t="s">
        <v>64</v>
      </c>
      <c r="B430" s="39">
        <f>SUM(B431:B434)</f>
        <v>153</v>
      </c>
      <c r="C430" s="39">
        <f>SUM(C431:C434)</f>
        <v>6852.245</v>
      </c>
      <c r="D430" s="16">
        <v>44784</v>
      </c>
      <c r="E430" s="17">
        <f>MIN(E431:E434)</f>
        <v>11.6</v>
      </c>
      <c r="F430" s="17">
        <f>MAX(F431:F434)</f>
        <v>120.242</v>
      </c>
      <c r="G430" s="6" t="s">
        <v>52</v>
      </c>
    </row>
    <row r="431" spans="1:7" ht="12.75" hidden="1">
      <c r="A431" s="34" t="s">
        <v>47</v>
      </c>
      <c r="B431" s="37">
        <v>29</v>
      </c>
      <c r="C431" s="35">
        <v>1617.514</v>
      </c>
      <c r="D431" s="36">
        <f>C431/B431</f>
        <v>55.7763448275862</v>
      </c>
      <c r="E431" s="49">
        <v>11.6</v>
      </c>
      <c r="F431" s="49">
        <v>120.242</v>
      </c>
      <c r="G431" s="17"/>
    </row>
    <row r="432" spans="1:7" ht="12.75" hidden="1">
      <c r="A432" s="34" t="s">
        <v>50</v>
      </c>
      <c r="B432" s="37">
        <v>43</v>
      </c>
      <c r="C432" s="35">
        <v>1886.127</v>
      </c>
      <c r="D432" s="36">
        <f>C432/B432</f>
        <v>43.86341860465116</v>
      </c>
      <c r="E432" s="50">
        <v>15.086</v>
      </c>
      <c r="F432" s="50">
        <v>61.342</v>
      </c>
      <c r="G432" s="36"/>
    </row>
    <row r="433" spans="1:7" ht="12.75" hidden="1">
      <c r="A433" s="34" t="s">
        <v>49</v>
      </c>
      <c r="B433" s="37">
        <v>55</v>
      </c>
      <c r="C433" s="35">
        <v>2068.54</v>
      </c>
      <c r="D433" s="36">
        <f>C433/B433</f>
        <v>37.609818181818184</v>
      </c>
      <c r="E433" s="49">
        <v>11.6</v>
      </c>
      <c r="F433" s="49">
        <v>56.894</v>
      </c>
      <c r="G433" s="36"/>
    </row>
    <row r="434" spans="1:7" ht="12.75" hidden="1">
      <c r="A434" s="34" t="s">
        <v>48</v>
      </c>
      <c r="B434" s="37">
        <v>26</v>
      </c>
      <c r="C434" s="35">
        <v>1280.064</v>
      </c>
      <c r="D434" s="36">
        <f>C434/B434</f>
        <v>49.23323076923077</v>
      </c>
      <c r="E434" s="49">
        <v>12.252</v>
      </c>
      <c r="F434" s="49">
        <v>101.396</v>
      </c>
      <c r="G434" s="36"/>
    </row>
    <row r="435" spans="1:7" ht="25.5">
      <c r="A435" s="3" t="s">
        <v>67</v>
      </c>
      <c r="B435" s="16">
        <f>SUM(B436:B439)</f>
        <v>153</v>
      </c>
      <c r="C435" s="16">
        <f>SUM(C436:C439)</f>
        <v>6852.805</v>
      </c>
      <c r="D435" s="16">
        <f>C435/B435*1000</f>
        <v>44789.575163398695</v>
      </c>
      <c r="E435" s="17">
        <f>MIN(E436:E439)</f>
        <v>11.86</v>
      </c>
      <c r="F435" s="17">
        <f>MAX(F436:F439)</f>
        <v>97.691</v>
      </c>
      <c r="G435" s="6" t="s">
        <v>52</v>
      </c>
    </row>
    <row r="436" spans="1:7" ht="12.75">
      <c r="A436" s="61" t="s">
        <v>47</v>
      </c>
      <c r="B436" s="48">
        <v>29</v>
      </c>
      <c r="C436" s="62">
        <v>1617.654</v>
      </c>
      <c r="D436" s="63">
        <f>C436/B436</f>
        <v>55.7811724137931</v>
      </c>
      <c r="E436" s="64">
        <v>11.86</v>
      </c>
      <c r="F436" s="64">
        <v>97.691</v>
      </c>
      <c r="G436" s="17"/>
    </row>
    <row r="437" spans="1:7" ht="12.75" hidden="1">
      <c r="A437" s="34" t="s">
        <v>50</v>
      </c>
      <c r="B437" s="37">
        <v>43</v>
      </c>
      <c r="C437" s="35">
        <v>1886.267</v>
      </c>
      <c r="D437" s="36">
        <f>C437/B437</f>
        <v>43.86667441860465</v>
      </c>
      <c r="E437" s="50">
        <v>20.816</v>
      </c>
      <c r="F437" s="50">
        <v>89.706</v>
      </c>
      <c r="G437" s="36"/>
    </row>
    <row r="438" spans="1:7" ht="12.75" hidden="1">
      <c r="A438" s="34" t="s">
        <v>49</v>
      </c>
      <c r="B438" s="37">
        <v>55</v>
      </c>
      <c r="C438" s="35">
        <v>2068.68</v>
      </c>
      <c r="D438" s="36">
        <f>C438/B438</f>
        <v>37.61236363636363</v>
      </c>
      <c r="E438" s="49">
        <v>12.86</v>
      </c>
      <c r="F438" s="49">
        <v>79.879</v>
      </c>
      <c r="G438" s="36"/>
    </row>
    <row r="439" spans="1:7" ht="12.75" hidden="1">
      <c r="A439" s="34" t="s">
        <v>48</v>
      </c>
      <c r="B439" s="37">
        <v>26</v>
      </c>
      <c r="C439" s="35">
        <v>1280.204</v>
      </c>
      <c r="D439" s="36">
        <f>C439/B439</f>
        <v>49.238615384615386</v>
      </c>
      <c r="E439" s="49">
        <v>16.861</v>
      </c>
      <c r="F439" s="49">
        <v>92.199</v>
      </c>
      <c r="G439" s="36"/>
    </row>
    <row r="440" spans="1:6" ht="12.75" hidden="1">
      <c r="A440" s="31"/>
      <c r="B440" s="31"/>
      <c r="C440" s="31"/>
      <c r="D440" s="31"/>
      <c r="E440" s="31"/>
      <c r="F440" s="31"/>
    </row>
    <row r="441" spans="1:6" ht="12.75">
      <c r="A441" s="31"/>
      <c r="B441" s="31"/>
      <c r="C441" s="31"/>
      <c r="D441" s="41"/>
      <c r="E441" s="31"/>
      <c r="F441" s="31"/>
    </row>
    <row r="442" spans="1:6" ht="12.75">
      <c r="A442" s="31"/>
      <c r="B442" s="31"/>
      <c r="C442" s="31"/>
      <c r="D442" s="31"/>
      <c r="E442" s="31"/>
      <c r="F442" s="31"/>
    </row>
    <row r="443" spans="1:6" ht="12.75">
      <c r="A443" s="31"/>
      <c r="B443" s="31"/>
      <c r="C443" s="31"/>
      <c r="D443" s="31"/>
      <c r="E443" s="31"/>
      <c r="F443" s="31"/>
    </row>
    <row r="444" spans="1:6" ht="12.75">
      <c r="A444" s="31"/>
      <c r="B444" s="31"/>
      <c r="C444" s="31"/>
      <c r="D444" s="31"/>
      <c r="E444" s="31"/>
      <c r="F444" s="31"/>
    </row>
    <row r="445" spans="1:6" ht="12.75">
      <c r="A445" s="31"/>
      <c r="B445" s="31"/>
      <c r="C445" s="31"/>
      <c r="D445" s="31"/>
      <c r="E445" s="31"/>
      <c r="F445" s="31"/>
    </row>
    <row r="446" spans="1:6" ht="12.75">
      <c r="A446" s="31"/>
      <c r="B446" s="31"/>
      <c r="C446" s="31"/>
      <c r="D446" s="31"/>
      <c r="E446" s="31"/>
      <c r="F446" s="31"/>
    </row>
    <row r="447" spans="1:6" ht="12.75">
      <c r="A447" s="31"/>
      <c r="B447" s="31"/>
      <c r="C447" s="31"/>
      <c r="D447" s="31"/>
      <c r="E447" s="31"/>
      <c r="F447" s="31"/>
    </row>
    <row r="448" spans="1:6" ht="12.75">
      <c r="A448" s="31"/>
      <c r="B448" s="31"/>
      <c r="C448" s="31"/>
      <c r="D448" s="31"/>
      <c r="E448" s="31"/>
      <c r="F448" s="31"/>
    </row>
    <row r="449" spans="1:6" ht="12.75">
      <c r="A449" s="31"/>
      <c r="B449" s="31"/>
      <c r="C449" s="31"/>
      <c r="D449" s="31"/>
      <c r="E449" s="31"/>
      <c r="F449" s="31"/>
    </row>
    <row r="450" spans="1:6" ht="12.75">
      <c r="A450" s="31"/>
      <c r="B450" s="31"/>
      <c r="C450" s="31"/>
      <c r="D450" s="31"/>
      <c r="E450" s="31"/>
      <c r="F450" s="31"/>
    </row>
    <row r="451" spans="1:6" ht="12.75">
      <c r="A451" s="31"/>
      <c r="B451" s="31"/>
      <c r="C451" s="31"/>
      <c r="D451" s="31"/>
      <c r="E451" s="31"/>
      <c r="F451" s="31"/>
    </row>
    <row r="452" spans="1:6" ht="12.75">
      <c r="A452" s="31"/>
      <c r="B452" s="31"/>
      <c r="C452" s="31"/>
      <c r="D452" s="31"/>
      <c r="E452" s="31"/>
      <c r="F452" s="31"/>
    </row>
    <row r="453" spans="1:6" ht="12.75">
      <c r="A453" s="31"/>
      <c r="B453" s="31"/>
      <c r="C453" s="31"/>
      <c r="D453" s="31"/>
      <c r="E453" s="31"/>
      <c r="F453" s="31"/>
    </row>
    <row r="454" spans="1:6" ht="12.75">
      <c r="A454" s="31"/>
      <c r="B454" s="31"/>
      <c r="C454" s="31"/>
      <c r="D454" s="31"/>
      <c r="E454" s="31"/>
      <c r="F454" s="31"/>
    </row>
    <row r="455" spans="1:6" ht="12.75">
      <c r="A455" s="31"/>
      <c r="B455" s="31"/>
      <c r="C455" s="31"/>
      <c r="D455" s="31"/>
      <c r="E455" s="31"/>
      <c r="F455" s="31"/>
    </row>
    <row r="456" spans="1:6" ht="12.75">
      <c r="A456" s="31"/>
      <c r="B456" s="31"/>
      <c r="C456" s="31"/>
      <c r="D456" s="31"/>
      <c r="E456" s="31"/>
      <c r="F456" s="31"/>
    </row>
    <row r="457" spans="1:6" ht="12.75">
      <c r="A457" s="31"/>
      <c r="B457" s="31"/>
      <c r="C457" s="31"/>
      <c r="D457" s="31"/>
      <c r="E457" s="31"/>
      <c r="F457" s="31"/>
    </row>
    <row r="458" spans="1:6" ht="12.75">
      <c r="A458" s="31"/>
      <c r="B458" s="31"/>
      <c r="C458" s="31"/>
      <c r="D458" s="31"/>
      <c r="E458" s="31"/>
      <c r="F458" s="31"/>
    </row>
    <row r="459" spans="1:6" ht="12.75">
      <c r="A459" s="31"/>
      <c r="B459" s="31"/>
      <c r="C459" s="31"/>
      <c r="D459" s="31"/>
      <c r="E459" s="31"/>
      <c r="F459" s="31"/>
    </row>
    <row r="460" spans="1:6" ht="12.75">
      <c r="A460" s="31"/>
      <c r="B460" s="31"/>
      <c r="C460" s="31"/>
      <c r="D460" s="31"/>
      <c r="E460" s="31"/>
      <c r="F460" s="31"/>
    </row>
    <row r="461" spans="1:6" ht="12.75">
      <c r="A461" s="31"/>
      <c r="B461" s="31"/>
      <c r="C461" s="31"/>
      <c r="D461" s="31"/>
      <c r="E461" s="31"/>
      <c r="F461" s="31"/>
    </row>
    <row r="462" spans="1:6" ht="12.75">
      <c r="A462" s="31"/>
      <c r="B462" s="31"/>
      <c r="C462" s="31"/>
      <c r="D462" s="31"/>
      <c r="E462" s="31"/>
      <c r="F462" s="31"/>
    </row>
    <row r="463" spans="1:6" ht="12.75">
      <c r="A463" s="31"/>
      <c r="B463" s="31"/>
      <c r="C463" s="31"/>
      <c r="D463" s="31"/>
      <c r="E463" s="31"/>
      <c r="F463" s="31"/>
    </row>
    <row r="464" spans="1:6" ht="12.75">
      <c r="A464" s="31"/>
      <c r="B464" s="31"/>
      <c r="C464" s="31"/>
      <c r="D464" s="31"/>
      <c r="E464" s="31"/>
      <c r="F464" s="31"/>
    </row>
    <row r="465" spans="1:6" ht="12.75">
      <c r="A465" s="31"/>
      <c r="B465" s="31"/>
      <c r="C465" s="31"/>
      <c r="D465" s="31"/>
      <c r="E465" s="31"/>
      <c r="F465" s="31"/>
    </row>
    <row r="466" spans="1:6" ht="12.75">
      <c r="A466" s="31"/>
      <c r="B466" s="31"/>
      <c r="C466" s="31"/>
      <c r="D466" s="31"/>
      <c r="E466" s="31"/>
      <c r="F466" s="31"/>
    </row>
    <row r="467" spans="1:6" ht="12.75">
      <c r="A467" s="31"/>
      <c r="B467" s="31"/>
      <c r="C467" s="31"/>
      <c r="D467" s="31"/>
      <c r="E467" s="31"/>
      <c r="F467" s="31"/>
    </row>
    <row r="468" spans="1:6" ht="12.75">
      <c r="A468" s="31"/>
      <c r="B468" s="31"/>
      <c r="C468" s="31"/>
      <c r="D468" s="31"/>
      <c r="E468" s="31"/>
      <c r="F468" s="31"/>
    </row>
    <row r="469" spans="1:6" ht="12.75">
      <c r="A469" s="31"/>
      <c r="B469" s="31"/>
      <c r="C469" s="31"/>
      <c r="D469" s="31"/>
      <c r="E469" s="31"/>
      <c r="F469" s="31"/>
    </row>
    <row r="470" spans="1:6" ht="12.75">
      <c r="A470" s="31"/>
      <c r="B470" s="31"/>
      <c r="C470" s="31"/>
      <c r="D470" s="31"/>
      <c r="E470" s="31"/>
      <c r="F470" s="31"/>
    </row>
    <row r="471" spans="1:6" ht="12.75">
      <c r="A471" s="31"/>
      <c r="B471" s="31"/>
      <c r="C471" s="31"/>
      <c r="D471" s="31"/>
      <c r="E471" s="31"/>
      <c r="F471" s="31"/>
    </row>
    <row r="472" spans="1:6" ht="12.75">
      <c r="A472" s="31"/>
      <c r="B472" s="31"/>
      <c r="C472" s="31"/>
      <c r="D472" s="31"/>
      <c r="E472" s="31"/>
      <c r="F472" s="31"/>
    </row>
    <row r="473" spans="1:6" ht="12.75">
      <c r="A473" s="31"/>
      <c r="B473" s="31"/>
      <c r="C473" s="31"/>
      <c r="D473" s="31"/>
      <c r="E473" s="31"/>
      <c r="F473" s="31"/>
    </row>
    <row r="474" spans="1:6" ht="12.75">
      <c r="A474" s="31"/>
      <c r="B474" s="31"/>
      <c r="C474" s="31"/>
      <c r="D474" s="31"/>
      <c r="E474" s="31"/>
      <c r="F474" s="31"/>
    </row>
    <row r="475" spans="1:6" ht="12.75">
      <c r="A475" s="31"/>
      <c r="B475" s="31"/>
      <c r="C475" s="31"/>
      <c r="D475" s="31"/>
      <c r="E475" s="31"/>
      <c r="F475" s="31"/>
    </row>
    <row r="476" spans="1:6" ht="12.75">
      <c r="A476" s="31"/>
      <c r="B476" s="31"/>
      <c r="C476" s="31"/>
      <c r="D476" s="31"/>
      <c r="E476" s="31"/>
      <c r="F476" s="31"/>
    </row>
    <row r="477" spans="1:6" ht="12.75">
      <c r="A477" s="31"/>
      <c r="B477" s="31"/>
      <c r="C477" s="31"/>
      <c r="D477" s="31"/>
      <c r="E477" s="31"/>
      <c r="F477" s="31"/>
    </row>
    <row r="478" spans="1:6" ht="12.75">
      <c r="A478" s="31"/>
      <c r="B478" s="31"/>
      <c r="C478" s="31"/>
      <c r="D478" s="31"/>
      <c r="E478" s="31"/>
      <c r="F478" s="31"/>
    </row>
    <row r="479" spans="1:6" ht="12.75">
      <c r="A479" s="31"/>
      <c r="B479" s="31"/>
      <c r="C479" s="31"/>
      <c r="D479" s="31"/>
      <c r="E479" s="31"/>
      <c r="F479" s="31"/>
    </row>
    <row r="480" spans="1:6" ht="12.75">
      <c r="A480" s="31"/>
      <c r="B480" s="31"/>
      <c r="C480" s="31"/>
      <c r="D480" s="31"/>
      <c r="E480" s="31"/>
      <c r="F480" s="31"/>
    </row>
    <row r="481" spans="1:6" ht="12.75">
      <c r="A481" s="31"/>
      <c r="B481" s="31"/>
      <c r="C481" s="31"/>
      <c r="D481" s="31"/>
      <c r="E481" s="31"/>
      <c r="F481" s="31"/>
    </row>
    <row r="482" spans="1:6" ht="12.75">
      <c r="A482" s="31"/>
      <c r="B482" s="31"/>
      <c r="C482" s="31"/>
      <c r="D482" s="31"/>
      <c r="E482" s="31"/>
      <c r="F482" s="31"/>
    </row>
    <row r="483" spans="1:6" ht="12.75">
      <c r="A483" s="31"/>
      <c r="B483" s="31"/>
      <c r="C483" s="31"/>
      <c r="D483" s="31"/>
      <c r="E483" s="31"/>
      <c r="F483" s="31"/>
    </row>
    <row r="484" spans="1:6" ht="12.75">
      <c r="A484" s="31"/>
      <c r="B484" s="31"/>
      <c r="C484" s="31"/>
      <c r="D484" s="31"/>
      <c r="E484" s="31"/>
      <c r="F484" s="31"/>
    </row>
    <row r="485" spans="1:6" ht="12.75">
      <c r="A485" s="31"/>
      <c r="B485" s="31"/>
      <c r="C485" s="31"/>
      <c r="D485" s="31"/>
      <c r="E485" s="31"/>
      <c r="F485" s="31"/>
    </row>
    <row r="486" spans="1:6" ht="12.75">
      <c r="A486" s="31"/>
      <c r="B486" s="31"/>
      <c r="C486" s="31"/>
      <c r="D486" s="31"/>
      <c r="E486" s="31"/>
      <c r="F486" s="31"/>
    </row>
    <row r="487" spans="1:6" ht="12.75">
      <c r="A487" s="31"/>
      <c r="B487" s="31"/>
      <c r="C487" s="31"/>
      <c r="D487" s="31"/>
      <c r="E487" s="31"/>
      <c r="F487" s="31"/>
    </row>
    <row r="488" spans="1:6" ht="12.75">
      <c r="A488" s="31"/>
      <c r="B488" s="31"/>
      <c r="C488" s="31"/>
      <c r="D488" s="31"/>
      <c r="E488" s="31"/>
      <c r="F488" s="31"/>
    </row>
    <row r="489" spans="1:6" ht="12.75">
      <c r="A489" s="31"/>
      <c r="B489" s="31"/>
      <c r="C489" s="31"/>
      <c r="D489" s="31"/>
      <c r="E489" s="31"/>
      <c r="F489" s="31"/>
    </row>
    <row r="490" spans="1:6" ht="12.75">
      <c r="A490" s="31"/>
      <c r="B490" s="31"/>
      <c r="C490" s="31"/>
      <c r="D490" s="31"/>
      <c r="E490" s="31"/>
      <c r="F490" s="31"/>
    </row>
    <row r="491" spans="1:6" ht="12.75">
      <c r="A491" s="31"/>
      <c r="B491" s="31"/>
      <c r="C491" s="31"/>
      <c r="D491" s="31"/>
      <c r="E491" s="31"/>
      <c r="F491" s="31"/>
    </row>
    <row r="492" spans="1:6" ht="12.75">
      <c r="A492" s="31"/>
      <c r="B492" s="31"/>
      <c r="C492" s="31"/>
      <c r="D492" s="31"/>
      <c r="E492" s="31"/>
      <c r="F492" s="31"/>
    </row>
    <row r="493" spans="1:6" ht="12.75">
      <c r="A493" s="31"/>
      <c r="B493" s="31"/>
      <c r="C493" s="31"/>
      <c r="D493" s="31"/>
      <c r="E493" s="31"/>
      <c r="F493" s="31"/>
    </row>
    <row r="494" spans="1:6" ht="12.75">
      <c r="A494" s="31"/>
      <c r="B494" s="31"/>
      <c r="C494" s="31"/>
      <c r="D494" s="31"/>
      <c r="E494" s="31"/>
      <c r="F494" s="31"/>
    </row>
    <row r="495" spans="1:6" ht="12.75">
      <c r="A495" s="31"/>
      <c r="B495" s="31"/>
      <c r="C495" s="31"/>
      <c r="D495" s="31"/>
      <c r="E495" s="31"/>
      <c r="F495" s="31"/>
    </row>
    <row r="496" spans="1:6" ht="12.75">
      <c r="A496" s="31"/>
      <c r="B496" s="31"/>
      <c r="C496" s="31"/>
      <c r="D496" s="31"/>
      <c r="E496" s="31"/>
      <c r="F496" s="31"/>
    </row>
    <row r="497" spans="1:6" ht="12.75">
      <c r="A497" s="31"/>
      <c r="B497" s="31"/>
      <c r="C497" s="31"/>
      <c r="D497" s="31"/>
      <c r="E497" s="31"/>
      <c r="F497" s="31"/>
    </row>
    <row r="498" spans="1:6" ht="12.75">
      <c r="A498" s="31"/>
      <c r="B498" s="31"/>
      <c r="C498" s="31"/>
      <c r="D498" s="31"/>
      <c r="E498" s="31"/>
      <c r="F498" s="31"/>
    </row>
    <row r="499" spans="1:6" ht="12.75">
      <c r="A499" s="31"/>
      <c r="B499" s="31"/>
      <c r="C499" s="31"/>
      <c r="D499" s="31"/>
      <c r="E499" s="31"/>
      <c r="F499" s="31"/>
    </row>
    <row r="500" spans="1:6" ht="12.75">
      <c r="A500" s="31"/>
      <c r="B500" s="31"/>
      <c r="C500" s="31"/>
      <c r="D500" s="31"/>
      <c r="E500" s="31"/>
      <c r="F500" s="31"/>
    </row>
    <row r="501" spans="1:6" ht="12.75">
      <c r="A501" s="31"/>
      <c r="B501" s="31"/>
      <c r="C501" s="31"/>
      <c r="D501" s="31"/>
      <c r="E501" s="31"/>
      <c r="F501" s="31"/>
    </row>
    <row r="502" spans="1:6" ht="12.75">
      <c r="A502" s="31"/>
      <c r="B502" s="31"/>
      <c r="C502" s="31"/>
      <c r="D502" s="31"/>
      <c r="E502" s="31"/>
      <c r="F502" s="31"/>
    </row>
    <row r="503" spans="1:6" ht="12.75">
      <c r="A503" s="31"/>
      <c r="B503" s="31"/>
      <c r="C503" s="31"/>
      <c r="D503" s="31"/>
      <c r="E503" s="31"/>
      <c r="F503" s="31"/>
    </row>
    <row r="504" spans="1:6" ht="12.75">
      <c r="A504" s="31"/>
      <c r="B504" s="31"/>
      <c r="C504" s="31"/>
      <c r="D504" s="31"/>
      <c r="E504" s="31"/>
      <c r="F504" s="31"/>
    </row>
    <row r="505" spans="1:6" ht="12.75">
      <c r="A505" s="31"/>
      <c r="B505" s="31"/>
      <c r="C505" s="31"/>
      <c r="D505" s="31"/>
      <c r="E505" s="31"/>
      <c r="F505" s="31"/>
    </row>
    <row r="506" spans="1:6" ht="12.75">
      <c r="A506" s="31"/>
      <c r="B506" s="31"/>
      <c r="C506" s="31"/>
      <c r="D506" s="31"/>
      <c r="E506" s="31"/>
      <c r="F506" s="31"/>
    </row>
    <row r="507" spans="1:6" ht="12.75">
      <c r="A507" s="31"/>
      <c r="B507" s="31"/>
      <c r="C507" s="31"/>
      <c r="D507" s="31"/>
      <c r="E507" s="31"/>
      <c r="F507" s="31"/>
    </row>
    <row r="508" spans="1:6" ht="12.75">
      <c r="A508" s="31"/>
      <c r="B508" s="31"/>
      <c r="C508" s="31"/>
      <c r="D508" s="31"/>
      <c r="E508" s="31"/>
      <c r="F508" s="31"/>
    </row>
    <row r="509" spans="1:6" ht="12.75">
      <c r="A509" s="31"/>
      <c r="B509" s="31"/>
      <c r="C509" s="31"/>
      <c r="D509" s="31"/>
      <c r="E509" s="31"/>
      <c r="F509" s="31"/>
    </row>
    <row r="510" spans="1:6" ht="12.75">
      <c r="A510" s="31"/>
      <c r="B510" s="31"/>
      <c r="C510" s="31"/>
      <c r="D510" s="31"/>
      <c r="E510" s="31"/>
      <c r="F510" s="31"/>
    </row>
    <row r="511" spans="1:6" ht="12.75">
      <c r="A511" s="31"/>
      <c r="B511" s="31"/>
      <c r="C511" s="31"/>
      <c r="D511" s="31"/>
      <c r="E511" s="31"/>
      <c r="F511" s="31"/>
    </row>
    <row r="512" spans="1:6" ht="12.75">
      <c r="A512" s="31"/>
      <c r="B512" s="31"/>
      <c r="C512" s="31"/>
      <c r="D512" s="31"/>
      <c r="E512" s="31"/>
      <c r="F512" s="31"/>
    </row>
    <row r="513" spans="1:6" ht="12.75">
      <c r="A513" s="31"/>
      <c r="B513" s="31"/>
      <c r="C513" s="31"/>
      <c r="D513" s="31"/>
      <c r="E513" s="31"/>
      <c r="F513" s="31"/>
    </row>
    <row r="514" spans="1:6" ht="12.75">
      <c r="A514" s="31"/>
      <c r="B514" s="31"/>
      <c r="C514" s="31"/>
      <c r="D514" s="31"/>
      <c r="E514" s="31"/>
      <c r="F514" s="31"/>
    </row>
    <row r="515" spans="1:6" ht="12.75">
      <c r="A515" s="31"/>
      <c r="B515" s="31"/>
      <c r="C515" s="31"/>
      <c r="D515" s="31"/>
      <c r="E515" s="31"/>
      <c r="F515" s="31"/>
    </row>
    <row r="516" spans="1:6" ht="12.75">
      <c r="A516" s="31"/>
      <c r="B516" s="31"/>
      <c r="C516" s="31"/>
      <c r="D516" s="31"/>
      <c r="E516" s="31"/>
      <c r="F516" s="31"/>
    </row>
    <row r="517" spans="1:6" ht="12.75">
      <c r="A517" s="31"/>
      <c r="B517" s="31"/>
      <c r="C517" s="31"/>
      <c r="D517" s="31"/>
      <c r="E517" s="31"/>
      <c r="F517" s="31"/>
    </row>
    <row r="518" spans="1:6" ht="12.75">
      <c r="A518" s="31"/>
      <c r="B518" s="31"/>
      <c r="C518" s="31"/>
      <c r="D518" s="31"/>
      <c r="E518" s="31"/>
      <c r="F518" s="31"/>
    </row>
    <row r="519" spans="1:6" ht="12.75">
      <c r="A519" s="31"/>
      <c r="B519" s="31"/>
      <c r="C519" s="31"/>
      <c r="D519" s="31"/>
      <c r="E519" s="31"/>
      <c r="F519" s="31"/>
    </row>
    <row r="520" spans="1:6" ht="12.75">
      <c r="A520" s="31"/>
      <c r="B520" s="31"/>
      <c r="C520" s="31"/>
      <c r="D520" s="31"/>
      <c r="E520" s="31"/>
      <c r="F520" s="31"/>
    </row>
    <row r="521" spans="1:6" ht="12.75">
      <c r="A521" s="31"/>
      <c r="B521" s="31"/>
      <c r="C521" s="31"/>
      <c r="D521" s="31"/>
      <c r="E521" s="31"/>
      <c r="F521" s="31"/>
    </row>
    <row r="522" spans="1:6" ht="12.75">
      <c r="A522" s="31"/>
      <c r="B522" s="31"/>
      <c r="C522" s="31"/>
      <c r="D522" s="31"/>
      <c r="E522" s="31"/>
      <c r="F522" s="31"/>
    </row>
    <row r="523" spans="1:6" ht="12.75">
      <c r="A523" s="31"/>
      <c r="B523" s="31"/>
      <c r="C523" s="31"/>
      <c r="D523" s="31"/>
      <c r="E523" s="31"/>
      <c r="F523" s="31"/>
    </row>
    <row r="524" spans="1:6" ht="12.75">
      <c r="A524" s="31"/>
      <c r="B524" s="31"/>
      <c r="C524" s="31"/>
      <c r="D524" s="31"/>
      <c r="E524" s="31"/>
      <c r="F524" s="31"/>
    </row>
    <row r="525" spans="1:6" ht="12.75">
      <c r="A525" s="31"/>
      <c r="B525" s="31"/>
      <c r="C525" s="31"/>
      <c r="D525" s="31"/>
      <c r="E525" s="31"/>
      <c r="F525" s="31"/>
    </row>
    <row r="526" spans="1:6" ht="12.75">
      <c r="A526" s="31"/>
      <c r="B526" s="31"/>
      <c r="C526" s="31"/>
      <c r="D526" s="31"/>
      <c r="E526" s="31"/>
      <c r="F526" s="31"/>
    </row>
    <row r="527" spans="1:6" ht="12.75">
      <c r="A527" s="31"/>
      <c r="B527" s="31"/>
      <c r="C527" s="31"/>
      <c r="D527" s="31"/>
      <c r="E527" s="31"/>
      <c r="F527" s="31"/>
    </row>
    <row r="528" spans="1:6" ht="12.75">
      <c r="A528" s="31"/>
      <c r="B528" s="31"/>
      <c r="C528" s="31"/>
      <c r="D528" s="31"/>
      <c r="E528" s="31"/>
      <c r="F528" s="31"/>
    </row>
    <row r="529" spans="1:6" ht="12.75">
      <c r="A529" s="31"/>
      <c r="B529" s="31"/>
      <c r="C529" s="31"/>
      <c r="D529" s="31"/>
      <c r="E529" s="31"/>
      <c r="F529" s="31"/>
    </row>
    <row r="530" spans="1:6" ht="12.75">
      <c r="A530" s="31"/>
      <c r="B530" s="31"/>
      <c r="C530" s="31"/>
      <c r="D530" s="31"/>
      <c r="E530" s="31"/>
      <c r="F530" s="31"/>
    </row>
    <row r="531" spans="1:6" ht="12.75">
      <c r="A531" s="31"/>
      <c r="B531" s="31"/>
      <c r="C531" s="31"/>
      <c r="D531" s="31"/>
      <c r="E531" s="31"/>
      <c r="F531" s="31"/>
    </row>
    <row r="532" spans="1:6" ht="12.75">
      <c r="A532" s="31"/>
      <c r="B532" s="31"/>
      <c r="C532" s="31"/>
      <c r="D532" s="31"/>
      <c r="E532" s="31"/>
      <c r="F532" s="31"/>
    </row>
    <row r="533" spans="1:6" ht="12.75">
      <c r="A533" s="31"/>
      <c r="B533" s="31"/>
      <c r="C533" s="31"/>
      <c r="D533" s="31"/>
      <c r="E533" s="31"/>
      <c r="F533" s="31"/>
    </row>
    <row r="534" spans="1:6" ht="12.75">
      <c r="A534" s="31"/>
      <c r="B534" s="31"/>
      <c r="C534" s="31"/>
      <c r="D534" s="31"/>
      <c r="E534" s="31"/>
      <c r="F534" s="31"/>
    </row>
    <row r="535" spans="1:6" ht="12.75">
      <c r="A535" s="31"/>
      <c r="B535" s="31"/>
      <c r="C535" s="31"/>
      <c r="D535" s="31"/>
      <c r="E535" s="31"/>
      <c r="F535" s="31"/>
    </row>
    <row r="536" spans="1:6" ht="12.75">
      <c r="A536" s="31"/>
      <c r="B536" s="31"/>
      <c r="C536" s="31"/>
      <c r="D536" s="31"/>
      <c r="E536" s="31"/>
      <c r="F536" s="31"/>
    </row>
    <row r="537" spans="1:6" ht="12.75">
      <c r="A537" s="31"/>
      <c r="B537" s="31"/>
      <c r="C537" s="31"/>
      <c r="D537" s="31"/>
      <c r="E537" s="31"/>
      <c r="F537" s="31"/>
    </row>
    <row r="538" spans="1:6" ht="12.75">
      <c r="A538" s="31"/>
      <c r="B538" s="31"/>
      <c r="C538" s="31"/>
      <c r="D538" s="31"/>
      <c r="E538" s="31"/>
      <c r="F538" s="31"/>
    </row>
    <row r="539" spans="1:6" ht="12.75">
      <c r="A539" s="31"/>
      <c r="B539" s="31"/>
      <c r="C539" s="31"/>
      <c r="D539" s="31"/>
      <c r="E539" s="31"/>
      <c r="F539" s="31"/>
    </row>
    <row r="540" spans="1:6" ht="12.75">
      <c r="A540" s="31"/>
      <c r="B540" s="31"/>
      <c r="C540" s="31"/>
      <c r="D540" s="31"/>
      <c r="E540" s="31"/>
      <c r="F540" s="31"/>
    </row>
    <row r="541" spans="1:6" ht="12.75">
      <c r="A541" s="31"/>
      <c r="B541" s="31"/>
      <c r="C541" s="31"/>
      <c r="D541" s="31"/>
      <c r="E541" s="31"/>
      <c r="F541" s="31"/>
    </row>
    <row r="542" spans="1:6" ht="12.75">
      <c r="A542" s="31"/>
      <c r="B542" s="31"/>
      <c r="C542" s="31"/>
      <c r="D542" s="31"/>
      <c r="E542" s="31"/>
      <c r="F542" s="31"/>
    </row>
    <row r="543" spans="1:6" ht="12.75">
      <c r="A543" s="31"/>
      <c r="B543" s="31"/>
      <c r="C543" s="31"/>
      <c r="D543" s="31"/>
      <c r="E543" s="31"/>
      <c r="F543" s="31"/>
    </row>
    <row r="544" spans="1:6" ht="12.75">
      <c r="A544" s="31"/>
      <c r="B544" s="31"/>
      <c r="C544" s="31"/>
      <c r="D544" s="31"/>
      <c r="E544" s="31"/>
      <c r="F544" s="31"/>
    </row>
    <row r="545" spans="1:6" ht="12.75">
      <c r="A545" s="31"/>
      <c r="B545" s="31"/>
      <c r="C545" s="31"/>
      <c r="D545" s="31"/>
      <c r="E545" s="31"/>
      <c r="F545" s="31"/>
    </row>
    <row r="546" spans="1:6" ht="12.75">
      <c r="A546" s="31"/>
      <c r="B546" s="31"/>
      <c r="C546" s="31"/>
      <c r="D546" s="31"/>
      <c r="E546" s="31"/>
      <c r="F546" s="31"/>
    </row>
  </sheetData>
  <sheetProtection/>
  <mergeCells count="13">
    <mergeCell ref="A7:G7"/>
    <mergeCell ref="A191:G191"/>
    <mergeCell ref="A16:G16"/>
    <mergeCell ref="A121:G121"/>
    <mergeCell ref="A1:G1"/>
    <mergeCell ref="A2:C2"/>
    <mergeCell ref="A4:A6"/>
    <mergeCell ref="B4:B6"/>
    <mergeCell ref="C4:F4"/>
    <mergeCell ref="D5:D6"/>
    <mergeCell ref="C5:C6"/>
    <mergeCell ref="E5:F5"/>
    <mergeCell ref="G4:G6"/>
  </mergeCells>
  <printOptions/>
  <pageMargins left="0.7" right="0.7" top="0.75" bottom="0.75" header="0.3" footer="0.3"/>
  <pageSetup fitToHeight="0" fitToWidth="1" horizontalDpi="1200" verticalDpi="1200" orientation="portrait" paperSize="9" scale="73" r:id="rId1"/>
  <rowBreaks count="3" manualBreakCount="3">
    <brk id="120" max="6" man="1"/>
    <brk id="190" max="6" man="1"/>
    <brk id="40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H6"/>
  <sheetViews>
    <sheetView zoomScalePageLayoutView="0" workbookViewId="0" topLeftCell="A1">
      <selection activeCell="H11" sqref="H11"/>
    </sheetView>
  </sheetViews>
  <sheetFormatPr defaultColWidth="9.140625" defaultRowHeight="12.75"/>
  <cols>
    <col min="8" max="8" width="9.140625" style="42" customWidth="1"/>
  </cols>
  <sheetData>
    <row r="1" spans="2:8" ht="12.75">
      <c r="B1" s="66" t="s">
        <v>1</v>
      </c>
      <c r="C1" s="66" t="s">
        <v>2</v>
      </c>
      <c r="D1" s="69" t="s">
        <v>3</v>
      </c>
      <c r="E1" s="70"/>
      <c r="F1" s="70"/>
      <c r="G1" s="71"/>
      <c r="H1" s="66" t="s">
        <v>51</v>
      </c>
    </row>
    <row r="2" spans="2:8" ht="12.75">
      <c r="B2" s="67"/>
      <c r="C2" s="67"/>
      <c r="D2" s="66" t="s">
        <v>4</v>
      </c>
      <c r="E2" s="66" t="s">
        <v>5</v>
      </c>
      <c r="F2" s="69" t="s">
        <v>6</v>
      </c>
      <c r="G2" s="71"/>
      <c r="H2" s="67"/>
    </row>
    <row r="3" spans="2:8" ht="114.75">
      <c r="B3" s="68"/>
      <c r="C3" s="68"/>
      <c r="D3" s="68"/>
      <c r="E3" s="68"/>
      <c r="F3" s="9" t="s">
        <v>7</v>
      </c>
      <c r="G3" s="9" t="s">
        <v>53</v>
      </c>
      <c r="H3" s="68"/>
    </row>
    <row r="4" ht="12.75" hidden="1"/>
    <row r="5" ht="12.75" hidden="1"/>
    <row r="6" spans="2:8" s="14" customFormat="1" ht="12.75" customHeight="1">
      <c r="B6" s="43" t="s">
        <v>66</v>
      </c>
      <c r="C6" s="44">
        <v>92</v>
      </c>
      <c r="D6" s="45">
        <v>4780</v>
      </c>
      <c r="E6" s="46">
        <f>D6/C6</f>
        <v>51.95652173913044</v>
      </c>
      <c r="F6" s="47">
        <v>11.6</v>
      </c>
      <c r="G6" s="47">
        <v>110.24</v>
      </c>
      <c r="H6" s="48"/>
    </row>
  </sheetData>
  <sheetProtection/>
  <mergeCells count="7">
    <mergeCell ref="B1:B3"/>
    <mergeCell ref="C1:C3"/>
    <mergeCell ref="D1:G1"/>
    <mergeCell ref="H1:H3"/>
    <mergeCell ref="D2:D3"/>
    <mergeCell ref="E2:E3"/>
    <mergeCell ref="F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2013-08-14T07:28:48Z</cp:lastPrinted>
  <dcterms:created xsi:type="dcterms:W3CDTF">1996-10-08T23:32:33Z</dcterms:created>
  <dcterms:modified xsi:type="dcterms:W3CDTF">2013-11-21T05:08:02Z</dcterms:modified>
  <cp:category/>
  <cp:version/>
  <cp:contentType/>
  <cp:contentStatus/>
</cp:coreProperties>
</file>